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codeName="ThisWorkbook" defaultThemeVersion="124226"/>
  <mc:AlternateContent xmlns:mc="http://schemas.openxmlformats.org/markup-compatibility/2006">
    <mc:Choice Requires="x15">
      <x15ac:absPath xmlns:x15ac="http://schemas.microsoft.com/office/spreadsheetml/2010/11/ac" url="M:\Org\STRAFR\SMV\DB PBB\Selbstdeklaration\Modèles 2025\"/>
    </mc:Choice>
  </mc:AlternateContent>
  <xr:revisionPtr revIDLastSave="0" documentId="8_{0EB18BDB-701D-47AE-8D4A-F2ACF8E5DB13}" xr6:coauthVersionLast="47" xr6:coauthVersionMax="47" xr10:uidLastSave="{00000000-0000-0000-0000-000000000000}"/>
  <bookViews>
    <workbookView xWindow="-110" yWindow="-110" windowWidth="19420" windowHeight="11500" xr2:uid="{00000000-000D-0000-FFFF-FFFF00000000}"/>
  </bookViews>
  <sheets>
    <sheet name="Selbstdeklaration" sheetId="1" r:id="rId1"/>
  </sheets>
  <definedNames>
    <definedName name="AlterBis1">Selbstdeklaration!$G$49</definedName>
    <definedName name="AlterBis10">Selbstdeklaration!$G$328</definedName>
    <definedName name="AlterBis2">Selbstdeklaration!$G$80</definedName>
    <definedName name="AlterBis3">Selbstdeklaration!$G$111</definedName>
    <definedName name="AlterBis4">Selbstdeklaration!$G$142</definedName>
    <definedName name="AlterBis5">Selbstdeklaration!$G$173</definedName>
    <definedName name="AlterBis6">Selbstdeklaration!$G$204</definedName>
    <definedName name="AlterBis7">Selbstdeklaration!$G$235</definedName>
    <definedName name="AlterBis8">Selbstdeklaration!$G$266</definedName>
    <definedName name="AlterBis9">Selbstdeklaration!$G$297</definedName>
    <definedName name="AnzahlAnerkannteWG">Selbstdeklaration!$E$39</definedName>
    <definedName name="AnzahlDisziplinarPlaetzeAusserhalbWohngruppe">Selbstdeklaration!$E$364</definedName>
    <definedName name="AnzahlExterneTimeoutsVorjahr">Selbstdeklaration!$E$389</definedName>
    <definedName name="AnzahlInterneAusbildungsPlaetzeMitInternerBerufsschule">Selbstdeklaration!$E$375</definedName>
    <definedName name="AnzahlInterneTagsstrukturen">Selbstdeklaration!$E$369</definedName>
    <definedName name="AnzahlPlaetze1">Selbstdeklaration!$E$45</definedName>
    <definedName name="AnzahlPlaetze10">Selbstdeklaration!$E$324</definedName>
    <definedName name="AnzahlPlaetze2">Selbstdeklaration!$E$76</definedName>
    <definedName name="AnzahlPlaetze3">Selbstdeklaration!$E$107</definedName>
    <definedName name="AnzahlPlaetze4">Selbstdeklaration!$E$138</definedName>
    <definedName name="AnzahlPlaetze5">Selbstdeklaration!$E$169</definedName>
    <definedName name="AnzahlPlaetze6">Selbstdeklaration!$E$200</definedName>
    <definedName name="AnzahlPlaetze7">Selbstdeklaration!$E$231</definedName>
    <definedName name="AnzahlPlaetze8">Selbstdeklaration!$E$262</definedName>
    <definedName name="AnzahlPlaetze9">Selbstdeklaration!$E$293</definedName>
    <definedName name="AnzahlProgressionsPlaetze">Selbstdeklaration!$E$355</definedName>
    <definedName name="AnzahlTageOffenProJahr1">Selbstdeklaration!$E$58</definedName>
    <definedName name="AnzahlTageOffenProJahr10">Selbstdeklaration!$E$337</definedName>
    <definedName name="AnzahlTageOffenProJahr2">Selbstdeklaration!$E$89</definedName>
    <definedName name="AnzahlTageOffenProJahr3">Selbstdeklaration!$E$120</definedName>
    <definedName name="AnzahlTageOffenProJahr4">Selbstdeklaration!$E$151</definedName>
    <definedName name="AnzahlTageOffenProJahr5">Selbstdeklaration!$E$182</definedName>
    <definedName name="AnzahlTageOffenProJahr6">Selbstdeklaration!$E$213</definedName>
    <definedName name="AnzahlTageOffenProJahr7">Selbstdeklaration!$E$244</definedName>
    <definedName name="AnzahlTageOffenProJahr8">Selbstdeklaration!$E$275</definedName>
    <definedName name="AnzahlTageOffenProJahr9">Selbstdeklaration!$E$306</definedName>
    <definedName name="AnzahlTeilbetreute1">Selbstdeklaration!$E$66</definedName>
    <definedName name="AnzahlTeilbetreute10">Selbstdeklaration!$E$345</definedName>
    <definedName name="AnzahlTeilbetreute2">Selbstdeklaration!$E$97</definedName>
    <definedName name="AnzahlTeilbetreute3">Selbstdeklaration!$E$128</definedName>
    <definedName name="AnzahlTeilbetreute4">Selbstdeklaration!$E$159</definedName>
    <definedName name="AnzahlTeilbetreute5">Selbstdeklaration!$E$190</definedName>
    <definedName name="AnzahlTeilbetreute6">Selbstdeklaration!$E$221</definedName>
    <definedName name="AnzahlTeilbetreute7">Selbstdeklaration!$E$252</definedName>
    <definedName name="AnzahlTeilbetreute8">Selbstdeklaration!$E$283</definedName>
    <definedName name="AnzahlTeilbetreute9">Selbstdeklaration!$E$314</definedName>
    <definedName name="AnzahlVorzeitigeAufenthaltsAbbruecheVorjahr">Selbstdeklaration!$E$387</definedName>
    <definedName name="AnzahlWochenendeGeschlossenImVorjahr1">Selbstdeklaration!$E$64</definedName>
    <definedName name="AnzahlWochenendeGeschlossenImVorjahr10">Selbstdeklaration!$E$343</definedName>
    <definedName name="AnzahlWochenendeGeschlossenImVorjahr2">Selbstdeklaration!$E$95</definedName>
    <definedName name="AnzahlWochenendeGeschlossenImVorjahr3">Selbstdeklaration!$E$126</definedName>
    <definedName name="AnzahlWochenendeGeschlossenImVorjahr4">Selbstdeklaration!$E$157</definedName>
    <definedName name="AnzahlWochenendeGeschlossenImVorjahr5">Selbstdeklaration!$E$188</definedName>
    <definedName name="AnzahlWochenendeGeschlossenImVorjahr6">Selbstdeklaration!$E$219</definedName>
    <definedName name="AnzahlWochenendeGeschlossenImVorjahr7">Selbstdeklaration!$E$250</definedName>
    <definedName name="AnzahlWochenendeGeschlossenImVorjahr8">Selbstdeklaration!$E$281</definedName>
    <definedName name="AnzahlWochenendeGeschlossenImVorjahr9">Selbstdeklaration!$E$312</definedName>
    <definedName name="AufnahmeAlterBis1">Selbstdeklaration!$I$47</definedName>
    <definedName name="AufnahmeAlterBis10">Selbstdeklaration!$I$326</definedName>
    <definedName name="AufnahmeAlterBis2">Selbstdeklaration!$I$78</definedName>
    <definedName name="AufnahmeAlterBis3">Selbstdeklaration!$I$109</definedName>
    <definedName name="AufnahmeAlterBis4">Selbstdeklaration!$I$140</definedName>
    <definedName name="AufnahmeAlterBis5">Selbstdeklaration!$I$171</definedName>
    <definedName name="AufnahmeAlterBis6">Selbstdeklaration!$I$202</definedName>
    <definedName name="AufnahmeAlterBis7">Selbstdeklaration!$I$233</definedName>
    <definedName name="AufnahmeAlterBis8">Selbstdeklaration!$I$264</definedName>
    <definedName name="AufnahmeAlterBis9">Selbstdeklaration!$I$295</definedName>
    <definedName name="AufnahmeAlterVon1">Selbstdeklaration!$G$47</definedName>
    <definedName name="AufnahmeAlterVon10">Selbstdeklaration!$G$326</definedName>
    <definedName name="AufnahmeAlterVon2">Selbstdeklaration!$G$78</definedName>
    <definedName name="AufnahmeAlterVon3">Selbstdeklaration!$G$109</definedName>
    <definedName name="AufnahmeAlterVon4">Selbstdeklaration!$G$140</definedName>
    <definedName name="AufnahmeAlterVon5">Selbstdeklaration!$G$171</definedName>
    <definedName name="AufnahmeAlterVon6">Selbstdeklaration!$G$202</definedName>
    <definedName name="AufnahmeAlterVon7">Selbstdeklaration!$G$233</definedName>
    <definedName name="AufnahmeAlterVon8">Selbstdeklaration!$G$264</definedName>
    <definedName name="AufnahmeAlterVon9">Selbstdeklaration!$G$295</definedName>
    <definedName name="AufnahmeFuerErstmaligeAusbildungMoeglich">Selbstdeklaration!$E$385</definedName>
    <definedName name="AufnahmeUnterSiebenKommtVor">Selbstdeklaration!$E$383</definedName>
    <definedName name="AuslastungVorjahr">Selbstdeklaration!$E$397</definedName>
    <definedName name="BestaetigungBJDatum">Selbstdeklaration!$I$413</definedName>
    <definedName name="BestaetigungBJVon">Selbstdeklaration!$I$415</definedName>
    <definedName name="BestaetigungInstitutionDatum">Selbstdeklaration!$I$401</definedName>
    <definedName name="BestaetigungInstitutionVon">Selbstdeklaration!$I$403</definedName>
    <definedName name="BestaetigungKantonDatum">Selbstdeklaration!$I$407</definedName>
    <definedName name="BestaetigungKantonVon">Selbstdeklaration!$I$409</definedName>
    <definedName name="DirektEintritteMoeglich">Selbstdeklaration!$E$357</definedName>
    <definedName name="DoppelBesetzungSonntag1">Selbstdeklaration!$E$62</definedName>
    <definedName name="DoppelBesetzungSonntag10">Selbstdeklaration!$E$341</definedName>
    <definedName name="DoppelBesetzungSonntag2">Selbstdeklaration!$E$93</definedName>
    <definedName name="DoppelBesetzungSonntag3">Selbstdeklaration!$E$124</definedName>
    <definedName name="DoppelBesetzungSonntag4">Selbstdeklaration!$E$155</definedName>
    <definedName name="DoppelBesetzungSonntag5">Selbstdeklaration!$E$186</definedName>
    <definedName name="DoppelBesetzungSonntag6">Selbstdeklaration!$E$217</definedName>
    <definedName name="DoppelBesetzungSonntag7">Selbstdeklaration!$E$248</definedName>
    <definedName name="DoppelBesetzungSonntag8">Selbstdeklaration!$E$279</definedName>
    <definedName name="DoppelBesetzungSonntag9">Selbstdeklaration!$E$310</definedName>
    <definedName name="DoppelBesetzungWennWichtig1">Selbstdeklaration!$E$60</definedName>
    <definedName name="DoppelBesetzungWennWichtig10">Selbstdeklaration!$E$339</definedName>
    <definedName name="DoppelBesetzungWennWichtig2">Selbstdeklaration!$E$91</definedName>
    <definedName name="DoppelBesetzungWennWichtig3">Selbstdeklaration!$E$122</definedName>
    <definedName name="DoppelBesetzungWennWichtig4">Selbstdeklaration!$E$153</definedName>
    <definedName name="DoppelBesetzungWennWichtig5">Selbstdeklaration!$E$184</definedName>
    <definedName name="DoppelBesetzungWennWichtig6">Selbstdeklaration!$E$215</definedName>
    <definedName name="DoppelBesetzungWennWichtig7">Selbstdeklaration!$E$246</definedName>
    <definedName name="DoppelBesetzungWennWichtig8">Selbstdeklaration!$E$277</definedName>
    <definedName name="DoppelBesetzungWennWichtig9">Selbstdeklaration!$E$308</definedName>
    <definedName name="EmailLeitung">Selbstdeklaration!$E$28</definedName>
    <definedName name="EmailTrager">Selbstdeklaration!$E$37</definedName>
    <definedName name="EmailTragerschaft">Selbstdeklaration!$E$37</definedName>
    <definedName name="Gruppe1">Selbstdeklaration!$G$43</definedName>
    <definedName name="Gruppe10">Selbstdeklaration!$G$322</definedName>
    <definedName name="Gruppe2">Selbstdeklaration!$G$74</definedName>
    <definedName name="Gruppe3">Selbstdeklaration!$G$105</definedName>
    <definedName name="Gruppe4">Selbstdeklaration!$G$136</definedName>
    <definedName name="Gruppe5">Selbstdeklaration!$G$167</definedName>
    <definedName name="Gruppe6">Selbstdeklaration!$G$198</definedName>
    <definedName name="Gruppe7">Selbstdeklaration!$G$229</definedName>
    <definedName name="Gruppe8">Selbstdeklaration!$G$260</definedName>
    <definedName name="Gruppe9">Selbstdeklaration!$G$291</definedName>
    <definedName name="GruppenGeschlecht1">Selbstdeklaration!$E$51</definedName>
    <definedName name="GruppenGeschlecht10">Selbstdeklaration!$E$330</definedName>
    <definedName name="GruppenGeschlecht2">Selbstdeklaration!$E$82</definedName>
    <definedName name="GruppenGeschlecht3">Selbstdeklaration!$E$113</definedName>
    <definedName name="GruppenGeschlecht4">Selbstdeklaration!$E$144</definedName>
    <definedName name="GruppenGeschlecht5">Selbstdeklaration!$E$175</definedName>
    <definedName name="GruppenGeschlecht6">Selbstdeklaration!$E$206</definedName>
    <definedName name="GruppenGeschlecht7">Selbstdeklaration!$E$237</definedName>
    <definedName name="GruppenGeschlecht8">Selbstdeklaration!$E$268</definedName>
    <definedName name="GruppenGeschlecht9">Selbstdeklaration!$E$299</definedName>
    <definedName name="GruppenTyp1">Selbstdeklaration!$E$54</definedName>
    <definedName name="GruppenTyp10">Selbstdeklaration!$E$333</definedName>
    <definedName name="GruppenTyp2">Selbstdeklaration!$E$85</definedName>
    <definedName name="GruppenTyp3">Selbstdeklaration!$E$116</definedName>
    <definedName name="GruppenTyp4">Selbstdeklaration!$E$147</definedName>
    <definedName name="GruppenTyp5">Selbstdeklaration!$E$178</definedName>
    <definedName name="GruppenTyp6">Selbstdeklaration!$E$209</definedName>
    <definedName name="GruppenTyp7">Selbstdeklaration!$E$240</definedName>
    <definedName name="GruppenTyp8">Selbstdeklaration!$E$271</definedName>
    <definedName name="GruppenTyp9">Selbstdeklaration!$E$302</definedName>
    <definedName name="InterneAusbildungsPlaetzeInklBerufsschuleStellenProzent">Selbstdeklaration!$E$377</definedName>
    <definedName name="InterneTagsstrukturenStellenProzent">Selbstdeklaration!$E$371</definedName>
    <definedName name="Jahr">Selbstdeklaration!$E$5</definedName>
    <definedName name="LetzteBJVerfuegung">Selbstdeklaration!$E$9</definedName>
    <definedName name="Name">Selbstdeklaration!$H$15</definedName>
    <definedName name="NameLeitung">Selbstdeklaration!$E$26</definedName>
    <definedName name="NamePresidentTraegerschaft">Selbstdeklaration!$E$35</definedName>
    <definedName name="NameUndAdresseTragerschaft">Selbstdeklaration!$E$33</definedName>
    <definedName name="Notaufnahme1">Selbstdeklaration!$E$56</definedName>
    <definedName name="Notaufnahme10">Selbstdeklaration!$E$335</definedName>
    <definedName name="Notaufnahme2">Selbstdeklaration!$E$87</definedName>
    <definedName name="Notaufnahme3">Selbstdeklaration!$E$118</definedName>
    <definedName name="Notaufnahme4">Selbstdeklaration!$E$149</definedName>
    <definedName name="Notaufnahme5">Selbstdeklaration!$E$180</definedName>
    <definedName name="Notaufnahme6">Selbstdeklaration!$E$211</definedName>
    <definedName name="Notaufnahme7">Selbstdeklaration!$E$242</definedName>
    <definedName name="Notaufnahme8">Selbstdeklaration!$E$273</definedName>
    <definedName name="Notaufnahme9">Selbstdeklaration!$E$304</definedName>
    <definedName name="Ort">Selbstdeklaration!$H$23</definedName>
    <definedName name="Plz">Selbstdeklaration!$H$21</definedName>
    <definedName name="Postfach">Selbstdeklaration!$H$19</definedName>
    <definedName name="Quote">Selbstdeklaration!$E$379</definedName>
    <definedName name="Quoteausgebildet">Selbstdeklaration!$E$379</definedName>
    <definedName name="Quoteausgebildete">Selbstdeklaration!$E$379</definedName>
    <definedName name="RefAufsichtsbesuches">Selbstdeklaration!$E$7</definedName>
    <definedName name="RefNr">Selbstdeklaration!$E$13</definedName>
    <definedName name="SozialPaedagogischesPersonalDisziplinarPlaetzeStellenProzent">Selbstdeklaration!$E$366</definedName>
    <definedName name="SozialPaedagogischesPersonalProgressionsPlaetzeStellenProzent">Selbstdeklaration!$E$359</definedName>
    <definedName name="SozialPaedagogischesPersonalProgressionsPlaetzeStellenProzentOhneAusbildung">Selbstdeklaration!$E$361</definedName>
    <definedName name="SozialPaedagogischesPersonalStellenProzentOhneAusbildung1">Selbstdeklaration!$E$70</definedName>
    <definedName name="SozialPaedagogischesPersonalStellenProzentOhneAusbildung10">Selbstdeklaration!$E$349</definedName>
    <definedName name="SozialPaedagogischesPersonalStellenProzentOhneAusbildung2">Selbstdeklaration!$E$101</definedName>
    <definedName name="SozialPaedagogischesPersonalStellenProzentOhneAusbildung3">Selbstdeklaration!$E$132</definedName>
    <definedName name="SozialPaedagogischesPersonalStellenProzentOhneAusbildung4">Selbstdeklaration!$E$163</definedName>
    <definedName name="SozialPaedagogischesPersonalStellenProzentOhneAusbildung5">Selbstdeklaration!$E$194</definedName>
    <definedName name="SozialPaedagogischesPersonalStellenProzentOhneAusbildung6">Selbstdeklaration!$E$225</definedName>
    <definedName name="SozialPaedagogischesPersonalStellenProzentOhneAusbildung7">Selbstdeklaration!$E$256</definedName>
    <definedName name="SozialPaedagogischesPersonalStellenProzentOhneAusbildung8">Selbstdeklaration!$E$287</definedName>
    <definedName name="SozialPaedagogischesPersonalStellenProzentOhneAusbildung9">Selbstdeklaration!$E$318</definedName>
    <definedName name="SozialPaedagogischesPersonalStellenProzentTotal1">Selbstdeklaration!$E$68</definedName>
    <definedName name="SozialPaedagogischesPersonalStellenProzentTotal10">Selbstdeklaration!$E$347</definedName>
    <definedName name="SozialPaedagogischesPersonalStellenProzentTotal2">Selbstdeklaration!$E$99</definedName>
    <definedName name="SozialPaedagogischesPersonalStellenProzentTotal3">Selbstdeklaration!$E$130</definedName>
    <definedName name="SozialPaedagogischesPersonalStellenProzentTotal4">Selbstdeklaration!$E$161</definedName>
    <definedName name="SozialPaedagogischesPersonalStellenProzentTotal5">Selbstdeklaration!$E$192</definedName>
    <definedName name="SozialPaedagogischesPersonalStellenProzentTotal6">Selbstdeklaration!$E$223</definedName>
    <definedName name="SozialPaedagogischesPersonalStellenProzentTotal7">Selbstdeklaration!$E$254</definedName>
    <definedName name="SozialPaedagogischesPersonalStellenProzentTotal8">Selbstdeklaration!$E$285</definedName>
    <definedName name="SozialPaedagogischesPersonalStellenProzentTotal9">Selbstdeklaration!$E$316</definedName>
    <definedName name="Sozio">Selbstdeklaration!$E$31</definedName>
    <definedName name="Strasse">Selbstdeklaration!$H$17</definedName>
    <definedName name="ThemaBJ">Selbstdeklaration!$C$430</definedName>
    <definedName name="ThemaInstitution">Selbstdeklaration!$C$422</definedName>
    <definedName name="ThemaKantonaleVerbindungsstelle">Selbstdeklaration!$C$426</definedName>
    <definedName name="TotalAnzahlInterneAusbildungsPlaetze">Selbstdeklaration!$E$373</definedName>
    <definedName name="TotalAufenthaltstageFreiwilligeEinweisungVorjahr">Selbstdeklaration!$E$395</definedName>
    <definedName name="TotalAufenthaltstageStrafrechtlicheEinweisungVorjahr">Selbstdeklaration!$E$393</definedName>
    <definedName name="TotalAufenthaltstageZivilrechtlicheEinweisungVorjahr">Selbstdeklaration!$E$391</definedName>
    <definedName name="Z_F9A4442F_5BDA_4830_B979_BA39B77F7F31_.wvu.Cols" localSheetId="0" hidden="1">Selbstdeklaration!$L:$N</definedName>
    <definedName name="ZuschlagGeschlossenheit1">Selbstdeklaration!$E$72</definedName>
    <definedName name="ZuschlagGeschlossenheit10">Selbstdeklaration!$E$351</definedName>
    <definedName name="ZuschlagGeschlossenheit2">Selbstdeklaration!$E$103</definedName>
    <definedName name="ZuschlagGeschlossenheit3">Selbstdeklaration!$E$134</definedName>
    <definedName name="ZuschlagGeschlossenheit4">Selbstdeklaration!$E$165</definedName>
    <definedName name="ZuschlagGeschlossenheit5">Selbstdeklaration!$E$196</definedName>
    <definedName name="ZuschlagGeschlossenheit6">Selbstdeklaration!$E$227</definedName>
    <definedName name="ZuschlagGeschlossenheit7">Selbstdeklaration!$E$258</definedName>
    <definedName name="ZuschlagGeschlossenheit8">Selbstdeklaration!$E$289</definedName>
    <definedName name="ZuschlagGeschlossenheit9">Selbstdeklaration!$E$320</definedName>
  </definedNames>
  <calcPr calcId="191029"/>
  <customWorkbookViews>
    <customWorkbookView name="alles" guid="{F9A4442F-5BDA-4830-B979-BA39B77F7F31}" maximized="1" xWindow="-8" yWindow="-8" windowWidth="1696" windowHeight="102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97" i="1" l="1"/>
  <c r="C395" i="1"/>
  <c r="C393" i="1"/>
  <c r="C391" i="1"/>
  <c r="C389" i="1"/>
  <c r="C387" i="1"/>
  <c r="C379" i="1"/>
  <c r="C377" i="1"/>
  <c r="C371" i="1"/>
  <c r="C366" i="1"/>
  <c r="C361" i="1"/>
  <c r="C359" i="1"/>
  <c r="C68" i="1"/>
  <c r="C351" i="1"/>
  <c r="C349" i="1"/>
  <c r="C347" i="1"/>
  <c r="C343" i="1"/>
  <c r="C320" i="1"/>
  <c r="C318" i="1"/>
  <c r="C316" i="1"/>
  <c r="C312" i="1"/>
  <c r="C289" i="1"/>
  <c r="C287" i="1"/>
  <c r="C285" i="1"/>
  <c r="C281" i="1"/>
  <c r="C258" i="1"/>
  <c r="C256" i="1"/>
  <c r="C254" i="1"/>
  <c r="C250" i="1"/>
  <c r="C227" i="1"/>
  <c r="C225" i="1"/>
  <c r="C223" i="1"/>
  <c r="C219" i="1"/>
  <c r="C196" i="1"/>
  <c r="C194" i="1"/>
  <c r="C192" i="1"/>
  <c r="C188" i="1"/>
  <c r="C165" i="1"/>
  <c r="C163" i="1"/>
  <c r="C161" i="1"/>
  <c r="C157" i="1"/>
  <c r="C134" i="1"/>
  <c r="C132" i="1"/>
  <c r="C130" i="1"/>
  <c r="C126" i="1"/>
  <c r="C103" i="1"/>
  <c r="C101" i="1"/>
  <c r="C99" i="1"/>
  <c r="C95" i="1"/>
  <c r="C72" i="1"/>
  <c r="C70" i="1"/>
  <c r="C64" i="1"/>
  <c r="L70" i="1" l="1"/>
  <c r="L101" i="1"/>
  <c r="L132" i="1"/>
  <c r="L349" i="1"/>
  <c r="L347" i="1"/>
  <c r="L324" i="1"/>
  <c r="L318" i="1"/>
  <c r="L316" i="1"/>
  <c r="L293" i="1"/>
  <c r="L287" i="1"/>
  <c r="L285" i="1"/>
  <c r="L262" i="1"/>
  <c r="L256" i="1"/>
  <c r="L254" i="1"/>
  <c r="L231" i="1"/>
  <c r="L225" i="1"/>
  <c r="L364" i="1" l="1"/>
  <c r="L355" i="1"/>
  <c r="L200" i="1" l="1"/>
  <c r="L169" i="1"/>
  <c r="L138" i="1"/>
  <c r="L107" i="1"/>
  <c r="L76" i="1"/>
  <c r="L45" i="1"/>
  <c r="N398" i="1" s="1"/>
  <c r="L395" i="1"/>
  <c r="L393" i="1"/>
  <c r="L391" i="1"/>
  <c r="N397" i="1" l="1"/>
  <c r="L366" i="1"/>
  <c r="L361" i="1"/>
  <c r="L359" i="1"/>
  <c r="L223" i="1"/>
  <c r="L194" i="1"/>
  <c r="L192" i="1"/>
  <c r="L163" i="1"/>
  <c r="N380" i="1" s="1"/>
  <c r="L161" i="1"/>
  <c r="L130" i="1"/>
  <c r="L99" i="1"/>
  <c r="L68" i="1"/>
  <c r="N379" i="1" s="1"/>
  <c r="E379" i="1" l="1"/>
  <c r="E397" i="1"/>
</calcChain>
</file>

<file path=xl/sharedStrings.xml><?xml version="1.0" encoding="utf-8"?>
<sst xmlns="http://schemas.openxmlformats.org/spreadsheetml/2006/main" count="260" uniqueCount="71">
  <si>
    <t xml:space="preserve">Name und Adresse der Institution: </t>
  </si>
  <si>
    <t xml:space="preserve">Name und Adresse Trägerschaft: </t>
  </si>
  <si>
    <t xml:space="preserve">Anzahl Plätze: </t>
  </si>
  <si>
    <t xml:space="preserve">Aufnahmealter:    </t>
  </si>
  <si>
    <t>Verbleib möglich:</t>
  </si>
  <si>
    <t>Ort, Datum:</t>
  </si>
  <si>
    <t>Für die Institution:</t>
  </si>
  <si>
    <t>Für die kantonale Verbindungsstelle:</t>
  </si>
  <si>
    <t xml:space="preserve">Gruppe 1 </t>
  </si>
  <si>
    <t>Doppelbesetzung am Sonntagabend:</t>
  </si>
  <si>
    <t>%</t>
  </si>
  <si>
    <t>Direkteintritte von aussen möglich?</t>
  </si>
  <si>
    <t>Aufnahme von Kindern unter sieben Jahren kommt vor?</t>
  </si>
  <si>
    <t>Aufnahme von Jugendlichen für die erstmalige berufliche Ausbildung (IV) möglich?</t>
  </si>
  <si>
    <t>Places totales</t>
  </si>
  <si>
    <t xml:space="preserve">Gruppe 2 </t>
  </si>
  <si>
    <t xml:space="preserve">Gruppe 3 </t>
  </si>
  <si>
    <t xml:space="preserve">Gruppe 4 </t>
  </si>
  <si>
    <t xml:space="preserve">Gruppe 5 </t>
  </si>
  <si>
    <t xml:space="preserve">Anzahl Tage offen pro Jahr für diese Gruppe: </t>
  </si>
  <si>
    <t xml:space="preserve">Die Richtigkeit der obigen Angaben bestätigt¹: </t>
  </si>
  <si>
    <t xml:space="preserve">¹Hinweis auf Artikel 7 Absatz 4 LSMV </t>
  </si>
  <si>
    <t xml:space="preserve">Gruppe 6 </t>
  </si>
  <si>
    <t>Places non reconnues</t>
  </si>
  <si>
    <t>Institution/Trägerschaft:</t>
  </si>
  <si>
    <t xml:space="preserve">Kantonale Verbindungsstelle: </t>
  </si>
  <si>
    <t xml:space="preserve">Bundesamt für Justiz: </t>
  </si>
  <si>
    <t>Für das BJ:</t>
  </si>
  <si>
    <t xml:space="preserve">Jahr: </t>
  </si>
  <si>
    <t xml:space="preserve">Überprüfung der Anerkennung: Selbstdeklaration </t>
  </si>
  <si>
    <t>Unterschrift</t>
  </si>
  <si>
    <t>Tot. Aufenthaltstage</t>
  </si>
  <si>
    <t>Total Gruppenplätze</t>
  </si>
  <si>
    <t>Jahre</t>
  </si>
  <si>
    <r>
      <t xml:space="preserve">Eidgenössisches Justiz- und Polizeidepartement 
</t>
    </r>
    <r>
      <rPr>
        <b/>
        <sz val="9"/>
        <color theme="1"/>
        <rFont val="Arial"/>
        <family val="2"/>
      </rPr>
      <t>Bundesamt für Justiz</t>
    </r>
    <r>
      <rPr>
        <sz val="9"/>
        <color theme="1"/>
        <rFont val="Arial"/>
        <family val="2"/>
      </rPr>
      <t xml:space="preserve">
Direktionsbereich Strafrecht 
Fachbereich Straf- und Massnahmenvollzug</t>
    </r>
  </si>
  <si>
    <t>,</t>
  </si>
  <si>
    <t>Name Institutionsleiter/in (gemäss Art. 16 PAVO):</t>
  </si>
  <si>
    <t>Name Präsident/in oder Geschäftsleitung der Trägerschaft:</t>
  </si>
  <si>
    <t xml:space="preserve">Total vom BJ anerkannte Wohngruppen: </t>
  </si>
  <si>
    <t xml:space="preserve">Anzahl teilbetreute Plätze: </t>
  </si>
  <si>
    <r>
      <t xml:space="preserve">Anzahl </t>
    </r>
    <r>
      <rPr>
        <u/>
        <sz val="11"/>
        <color theme="1"/>
        <rFont val="Arial"/>
        <family val="2"/>
      </rPr>
      <t>interne Tagesstruktur(en)</t>
    </r>
    <r>
      <rPr>
        <sz val="11"/>
        <color theme="1"/>
        <rFont val="Arial"/>
        <family val="2"/>
      </rPr>
      <t xml:space="preserve">: </t>
    </r>
  </si>
  <si>
    <r>
      <t xml:space="preserve">Anzahl </t>
    </r>
    <r>
      <rPr>
        <u/>
        <sz val="11"/>
        <rFont val="Arial"/>
        <family val="2"/>
      </rPr>
      <t>interne Ausbildungsplätze</t>
    </r>
    <r>
      <rPr>
        <sz val="11"/>
        <rFont val="Arial"/>
        <family val="2"/>
      </rPr>
      <t xml:space="preserve"> </t>
    </r>
    <r>
      <rPr>
        <u/>
        <sz val="11"/>
        <rFont val="Arial"/>
        <family val="2"/>
      </rPr>
      <t xml:space="preserve">ohne interne Berufschule: </t>
    </r>
  </si>
  <si>
    <r>
      <t>Anzahl i</t>
    </r>
    <r>
      <rPr>
        <u/>
        <sz val="11"/>
        <rFont val="Arial"/>
        <family val="2"/>
      </rPr>
      <t>nterne Ausbildungsplätze mit interner Berufsschule</t>
    </r>
    <r>
      <rPr>
        <sz val="11"/>
        <rFont val="Arial"/>
        <family val="2"/>
      </rPr>
      <t xml:space="preserve">: </t>
    </r>
  </si>
  <si>
    <t xml:space="preserve">Gruppe 7 </t>
  </si>
  <si>
    <t>Gruppe 8</t>
  </si>
  <si>
    <t>Gruppe 9</t>
  </si>
  <si>
    <t>Gruppe 10</t>
  </si>
  <si>
    <t>Name sozialpädagogische Leiter/in (gemäss Art. 1 Abs. 2 Bst. e LSMV ):</t>
  </si>
  <si>
    <t xml:space="preserve">Referenznummer beim BJ: </t>
  </si>
  <si>
    <t>E-Mail Präsident/in  oder Geschäftsleitung der Trägerschaft:</t>
  </si>
  <si>
    <t xml:space="preserve">Datum des letzten kantonalen Aufsichtsbesuches: </t>
  </si>
  <si>
    <t>Angaben zur Institution</t>
  </si>
  <si>
    <t>E-Mail der Institutionsleiter/in (gemäss Art. 16 PAVO):</t>
  </si>
  <si>
    <r>
      <t>Angaben zu den anerkannten Wohngruppen</t>
    </r>
    <r>
      <rPr>
        <sz val="14"/>
        <color theme="1"/>
        <rFont val="Arial"/>
        <family val="2"/>
      </rPr>
      <t xml:space="preserve"> </t>
    </r>
  </si>
  <si>
    <t xml:space="preserve">Angaben zu weiteren vom BJ anerkannten Angeboten </t>
  </si>
  <si>
    <r>
      <t xml:space="preserve">Anzahl </t>
    </r>
    <r>
      <rPr>
        <u/>
        <sz val="11"/>
        <color theme="1"/>
        <rFont val="Arial"/>
        <family val="2"/>
      </rPr>
      <t>Progressionsplätze</t>
    </r>
    <r>
      <rPr>
        <sz val="11"/>
        <color theme="1"/>
        <rFont val="Arial"/>
        <family val="2"/>
      </rPr>
      <t xml:space="preserve">:  </t>
    </r>
  </si>
  <si>
    <t>Datum der letzten gültigen BJ-Verfügung:</t>
  </si>
  <si>
    <r>
      <t>Angaben zur Nutzung des Angebots</t>
    </r>
    <r>
      <rPr>
        <b/>
        <sz val="12"/>
        <color theme="1"/>
        <rFont val="Arial"/>
        <family val="2"/>
      </rPr>
      <t xml:space="preserve"> </t>
    </r>
  </si>
  <si>
    <t>Informationen</t>
  </si>
  <si>
    <t>Name:</t>
  </si>
  <si>
    <t>Strasse:</t>
  </si>
  <si>
    <t>Postfach:</t>
  </si>
  <si>
    <t>PLZ:</t>
  </si>
  <si>
    <t>Ort:</t>
  </si>
  <si>
    <t>von:</t>
  </si>
  <si>
    <t>bis:</t>
  </si>
  <si>
    <t xml:space="preserve">Offene Gruppe, geschlossene Gruppe oder halbgeschlossene Gruppe: </t>
  </si>
  <si>
    <t xml:space="preserve">Männlich, Weiblich, Mixt/Divers:  </t>
  </si>
  <si>
    <r>
      <t xml:space="preserve">Anzahl </t>
    </r>
    <r>
      <rPr>
        <u/>
        <sz val="11"/>
        <color theme="1"/>
        <rFont val="Arial"/>
        <family val="2"/>
      </rPr>
      <t>Disziplinar- und/oder U-Haft-Plätze</t>
    </r>
    <r>
      <rPr>
        <sz val="11"/>
        <color theme="1"/>
        <rFont val="Arial"/>
        <family val="2"/>
      </rPr>
      <t xml:space="preserve">: </t>
    </r>
  </si>
  <si>
    <t xml:space="preserve">Beobachtungs-/Abklärungsauftrag-/Notaufnahmegruppe: </t>
  </si>
  <si>
    <t>Doppelbesetzung an pädagogisch wichtigen Zeiten (ab 5 KlientInnen) gewährleistet: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</si>
</sst>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amily val="2"/>
    </font>
    <font>
      <sz val="11"/>
      <color rgb="FFFF0000"/>
      <name val="Arial"/>
      <family val="2"/>
    </font>
    <font>
      <b/>
      <sz val="11"/>
      <color theme="1"/>
      <name val="Arial"/>
      <family val="2"/>
    </font>
    <font>
      <b/>
      <sz val="14"/>
      <color theme="1"/>
      <name val="Arial"/>
      <family val="2"/>
    </font>
    <font>
      <sz val="14"/>
      <color theme="1"/>
      <name val="Arial"/>
      <family val="2"/>
    </font>
    <font>
      <b/>
      <sz val="12"/>
      <color theme="1"/>
      <name val="Arial"/>
      <family val="2"/>
    </font>
    <font>
      <u/>
      <sz val="11"/>
      <color theme="1"/>
      <name val="Arial"/>
      <family val="2"/>
    </font>
    <font>
      <sz val="11"/>
      <color theme="4"/>
      <name val="Arial"/>
      <family val="2"/>
    </font>
    <font>
      <sz val="11"/>
      <color theme="3"/>
      <name val="Arial"/>
      <family val="2"/>
    </font>
    <font>
      <b/>
      <sz val="11"/>
      <color theme="6" tint="-0.249977111117893"/>
      <name val="Arial"/>
      <family val="2"/>
    </font>
    <font>
      <sz val="11"/>
      <color theme="6" tint="-0.249977111117893"/>
      <name val="Arial"/>
      <family val="2"/>
    </font>
    <font>
      <b/>
      <sz val="24"/>
      <color theme="1"/>
      <name val="Arial"/>
      <family val="2"/>
    </font>
    <font>
      <sz val="9"/>
      <color theme="1"/>
      <name val="Arial"/>
      <family val="2"/>
    </font>
    <font>
      <b/>
      <sz val="9"/>
      <color theme="1"/>
      <name val="Arial"/>
      <family val="2"/>
    </font>
    <font>
      <b/>
      <sz val="18"/>
      <color theme="1"/>
      <name val="Arial"/>
      <family val="2"/>
    </font>
    <font>
      <sz val="11"/>
      <name val="Arial"/>
      <family val="2"/>
    </font>
    <font>
      <b/>
      <sz val="24"/>
      <name val="Arial"/>
      <family val="2"/>
    </font>
    <font>
      <u/>
      <sz val="11"/>
      <name val="Arial"/>
      <family val="2"/>
    </font>
    <font>
      <sz val="11"/>
      <color rgb="FF92D05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105">
    <xf numFmtId="0" fontId="0" fillId="0" borderId="0" xfId="0"/>
    <xf numFmtId="1" fontId="0" fillId="3" borderId="1" xfId="0" applyNumberFormat="1" applyFill="1" applyBorder="1" applyAlignment="1" applyProtection="1">
      <alignment vertical="top"/>
      <protection locked="0"/>
    </xf>
    <xf numFmtId="1" fontId="1" fillId="3" borderId="2" xfId="0" applyNumberFormat="1" applyFont="1" applyFill="1" applyBorder="1" applyAlignment="1" applyProtection="1">
      <alignment vertical="top"/>
      <protection locked="0"/>
    </xf>
    <xf numFmtId="1" fontId="8" fillId="3" borderId="2" xfId="0" applyNumberFormat="1" applyFont="1" applyFill="1" applyBorder="1" applyAlignment="1" applyProtection="1">
      <alignment vertical="top"/>
      <protection locked="0"/>
    </xf>
    <xf numFmtId="0" fontId="0" fillId="3" borderId="1" xfId="0" applyFill="1" applyBorder="1" applyAlignment="1" applyProtection="1">
      <alignment vertical="top"/>
      <protection locked="0"/>
    </xf>
    <xf numFmtId="0" fontId="0" fillId="3" borderId="0" xfId="0" applyFill="1" applyProtection="1"/>
    <xf numFmtId="0" fontId="0" fillId="0" borderId="0" xfId="0" applyProtection="1"/>
    <xf numFmtId="0" fontId="0" fillId="2" borderId="0" xfId="0" applyFill="1" applyBorder="1" applyProtection="1"/>
    <xf numFmtId="0" fontId="0" fillId="2" borderId="0" xfId="0" applyFill="1" applyBorder="1" applyAlignment="1" applyProtection="1"/>
    <xf numFmtId="0" fontId="3" fillId="2" borderId="0" xfId="0" applyFont="1" applyFill="1" applyBorder="1" applyProtection="1"/>
    <xf numFmtId="0" fontId="2" fillId="2" borderId="0" xfId="0" applyFont="1" applyFill="1" applyBorder="1" applyProtection="1"/>
    <xf numFmtId="0" fontId="0" fillId="2" borderId="0" xfId="0" applyFill="1" applyBorder="1" applyAlignment="1" applyProtection="1">
      <alignment vertical="top"/>
    </xf>
    <xf numFmtId="0" fontId="0" fillId="2" borderId="0" xfId="0" applyFill="1" applyBorder="1" applyAlignment="1" applyProtection="1">
      <alignment wrapText="1"/>
    </xf>
    <xf numFmtId="0" fontId="1" fillId="2" borderId="0" xfId="0" applyFont="1" applyFill="1" applyBorder="1" applyAlignment="1" applyProtection="1">
      <alignment wrapText="1"/>
    </xf>
    <xf numFmtId="0" fontId="1" fillId="2" borderId="0" xfId="0" applyFont="1" applyFill="1" applyBorder="1" applyProtection="1"/>
    <xf numFmtId="0" fontId="8" fillId="2" borderId="0" xfId="0" applyFont="1" applyFill="1" applyBorder="1" applyAlignment="1" applyProtection="1">
      <alignment wrapText="1"/>
    </xf>
    <xf numFmtId="0" fontId="8" fillId="2" borderId="0" xfId="0" applyFont="1" applyFill="1" applyBorder="1" applyProtection="1"/>
    <xf numFmtId="0" fontId="7" fillId="2" borderId="0" xfId="0" applyFont="1" applyFill="1" applyBorder="1" applyAlignment="1" applyProtection="1">
      <alignment wrapText="1"/>
    </xf>
    <xf numFmtId="0" fontId="7" fillId="2" borderId="0" xfId="0" applyFont="1" applyFill="1" applyBorder="1" applyProtection="1"/>
    <xf numFmtId="0" fontId="9" fillId="2" borderId="0" xfId="0" applyFont="1" applyFill="1" applyBorder="1" applyProtection="1"/>
    <xf numFmtId="0" fontId="10" fillId="2" borderId="0" xfId="0" applyFont="1" applyFill="1" applyBorder="1" applyProtection="1"/>
    <xf numFmtId="0" fontId="6" fillId="2" borderId="0" xfId="0" applyFont="1" applyFill="1" applyBorder="1" applyProtection="1"/>
    <xf numFmtId="0" fontId="11" fillId="2" borderId="0" xfId="0" applyFont="1" applyFill="1" applyBorder="1" applyAlignment="1" applyProtection="1">
      <alignment horizontal="center" wrapText="1"/>
    </xf>
    <xf numFmtId="0" fontId="0" fillId="3" borderId="1" xfId="0" applyFill="1" applyBorder="1" applyAlignment="1" applyProtection="1">
      <alignment vertical="top"/>
      <protection locked="0"/>
    </xf>
    <xf numFmtId="0" fontId="15" fillId="0" borderId="0" xfId="0" applyFont="1" applyProtection="1"/>
    <xf numFmtId="1" fontId="15" fillId="0" borderId="0" xfId="0" applyNumberFormat="1" applyFont="1" applyProtection="1"/>
    <xf numFmtId="0" fontId="16" fillId="2" borderId="0" xfId="0" applyFont="1" applyFill="1" applyBorder="1" applyAlignment="1" applyProtection="1">
      <alignment horizontal="center" wrapText="1"/>
    </xf>
    <xf numFmtId="0" fontId="15" fillId="2" borderId="0" xfId="0" applyFont="1" applyFill="1" applyBorder="1" applyProtection="1"/>
    <xf numFmtId="0" fontId="15" fillId="2" borderId="0" xfId="0" applyFont="1" applyFill="1" applyBorder="1" applyAlignment="1" applyProtection="1"/>
    <xf numFmtId="0" fontId="15" fillId="2" borderId="0" xfId="0" applyFont="1" applyFill="1" applyBorder="1" applyAlignment="1" applyProtection="1">
      <alignment vertical="top"/>
    </xf>
    <xf numFmtId="0" fontId="0" fillId="3" borderId="1" xfId="0" applyFill="1" applyBorder="1" applyAlignment="1" applyProtection="1">
      <alignment vertical="top"/>
      <protection locked="0"/>
    </xf>
    <xf numFmtId="0" fontId="0" fillId="3" borderId="0" xfId="0" applyFill="1" applyBorder="1" applyAlignment="1" applyProtection="1">
      <alignment horizontal="center"/>
      <protection locked="0"/>
    </xf>
    <xf numFmtId="0" fontId="15" fillId="0" borderId="0" xfId="0" applyFont="1" applyBorder="1" applyProtection="1"/>
    <xf numFmtId="0" fontId="0" fillId="2" borderId="0" xfId="0" applyFill="1" applyBorder="1" applyProtection="1"/>
    <xf numFmtId="0" fontId="0" fillId="2" borderId="0" xfId="0" applyFill="1" applyBorder="1" applyAlignment="1" applyProtection="1">
      <alignment vertical="center"/>
    </xf>
    <xf numFmtId="0" fontId="15" fillId="2" borderId="12" xfId="0" applyFont="1" applyFill="1" applyBorder="1" applyProtection="1"/>
    <xf numFmtId="0" fontId="15" fillId="0" borderId="0" xfId="0" applyFont="1" applyAlignment="1" applyProtection="1">
      <alignment horizontal="fill"/>
    </xf>
    <xf numFmtId="0" fontId="0" fillId="2" borderId="0" xfId="0" applyFill="1" applyBorder="1" applyAlignment="1" applyProtection="1">
      <alignment horizontal="right"/>
    </xf>
    <xf numFmtId="0" fontId="15" fillId="2" borderId="0" xfId="0" applyFont="1" applyFill="1" applyBorder="1" applyAlignment="1" applyProtection="1">
      <alignment horizontal="right"/>
    </xf>
    <xf numFmtId="0" fontId="9" fillId="2" borderId="0" xfId="0" applyFont="1" applyFill="1" applyBorder="1" applyAlignment="1" applyProtection="1">
      <alignment wrapText="1"/>
    </xf>
    <xf numFmtId="0" fontId="0" fillId="3" borderId="0" xfId="0" applyFill="1"/>
    <xf numFmtId="0" fontId="0" fillId="2" borderId="0" xfId="0" applyFill="1"/>
    <xf numFmtId="0" fontId="15" fillId="2" borderId="0" xfId="0" applyFont="1" applyFill="1"/>
    <xf numFmtId="0" fontId="15" fillId="0" borderId="0" xfId="0" applyFont="1"/>
    <xf numFmtId="0" fontId="0" fillId="2" borderId="0" xfId="0" applyFill="1" applyAlignment="1">
      <alignment wrapText="1"/>
    </xf>
    <xf numFmtId="1" fontId="0" fillId="0" borderId="1" xfId="0" applyNumberFormat="1" applyFill="1" applyBorder="1" applyAlignment="1" applyProtection="1">
      <alignment vertical="top"/>
      <protection locked="0"/>
    </xf>
    <xf numFmtId="0" fontId="0" fillId="0" borderId="1" xfId="0" applyFill="1" applyBorder="1" applyAlignment="1" applyProtection="1">
      <alignment vertical="top"/>
      <protection locked="0"/>
    </xf>
    <xf numFmtId="1" fontId="7" fillId="0" borderId="1" xfId="0" applyNumberFormat="1" applyFont="1" applyFill="1" applyBorder="1" applyAlignment="1" applyProtection="1">
      <alignment vertical="top"/>
      <protection locked="0"/>
    </xf>
    <xf numFmtId="1" fontId="1" fillId="0" borderId="2" xfId="0" applyNumberFormat="1" applyFont="1" applyFill="1" applyBorder="1" applyAlignment="1" applyProtection="1">
      <alignment vertical="top"/>
      <protection locked="0"/>
    </xf>
    <xf numFmtId="1" fontId="8" fillId="0" borderId="2" xfId="0" applyNumberFormat="1" applyFont="1" applyFill="1" applyBorder="1" applyAlignment="1" applyProtection="1">
      <alignment vertical="top"/>
      <protection locked="0"/>
    </xf>
    <xf numFmtId="0" fontId="0" fillId="3" borderId="1" xfId="0" applyFill="1" applyBorder="1" applyAlignment="1" applyProtection="1">
      <alignment vertical="top"/>
      <protection locked="0"/>
    </xf>
    <xf numFmtId="0" fontId="15" fillId="3" borderId="0" xfId="0" applyFont="1" applyFill="1" applyProtection="1"/>
    <xf numFmtId="0" fontId="15" fillId="2" borderId="0" xfId="0" applyFont="1" applyFill="1" applyBorder="1" applyAlignment="1" applyProtection="1">
      <alignment wrapText="1"/>
    </xf>
    <xf numFmtId="1" fontId="15" fillId="0" borderId="1" xfId="0" applyNumberFormat="1" applyFont="1" applyFill="1" applyBorder="1" applyAlignment="1" applyProtection="1">
      <alignment vertical="top"/>
      <protection locked="0"/>
    </xf>
    <xf numFmtId="0" fontId="18" fillId="2" borderId="0" xfId="0" applyFont="1" applyFill="1" applyBorder="1" applyAlignment="1" applyProtection="1">
      <alignment wrapText="1"/>
    </xf>
    <xf numFmtId="0" fontId="18" fillId="2" borderId="0" xfId="0" applyFont="1" applyFill="1" applyBorder="1" applyProtection="1"/>
    <xf numFmtId="0" fontId="0" fillId="3" borderId="1" xfId="0" applyFill="1" applyBorder="1" applyAlignment="1" applyProtection="1">
      <alignment vertical="top"/>
      <protection locked="0"/>
    </xf>
    <xf numFmtId="0" fontId="0" fillId="0" borderId="16" xfId="0" applyBorder="1"/>
    <xf numFmtId="14" fontId="15" fillId="3" borderId="3" xfId="0" applyNumberFormat="1" applyFont="1" applyFill="1" applyBorder="1" applyAlignment="1" applyProtection="1">
      <alignment horizontal="left" vertical="top"/>
      <protection locked="0"/>
    </xf>
    <xf numFmtId="14" fontId="15" fillId="3" borderId="4" xfId="0" applyNumberFormat="1" applyFont="1" applyFill="1" applyBorder="1" applyAlignment="1" applyProtection="1">
      <alignment horizontal="left" vertical="top"/>
      <protection locked="0"/>
    </xf>
    <xf numFmtId="14" fontId="15" fillId="3" borderId="5" xfId="0" applyNumberFormat="1" applyFont="1" applyFill="1" applyBorder="1" applyAlignment="1" applyProtection="1">
      <alignment horizontal="left" vertical="top"/>
      <protection locked="0"/>
    </xf>
    <xf numFmtId="0" fontId="0" fillId="3" borderId="3" xfId="0" applyFill="1" applyBorder="1" applyAlignment="1" applyProtection="1">
      <alignment vertical="top" wrapText="1"/>
      <protection locked="0"/>
    </xf>
    <xf numFmtId="0" fontId="0" fillId="3" borderId="4" xfId="0" applyFill="1" applyBorder="1" applyAlignment="1" applyProtection="1">
      <alignment vertical="top" wrapText="1"/>
      <protection locked="0"/>
    </xf>
    <xf numFmtId="0" fontId="0" fillId="3" borderId="5" xfId="0" applyFill="1" applyBorder="1" applyAlignment="1" applyProtection="1">
      <alignment vertical="top" wrapText="1"/>
      <protection locked="0"/>
    </xf>
    <xf numFmtId="0" fontId="0" fillId="3" borderId="1" xfId="0" applyFill="1" applyBorder="1" applyAlignment="1" applyProtection="1">
      <alignment vertical="top"/>
      <protection locked="0"/>
    </xf>
    <xf numFmtId="0" fontId="0" fillId="0" borderId="1" xfId="0" applyFill="1" applyBorder="1" applyAlignment="1" applyProtection="1">
      <alignment vertical="top"/>
      <protection locked="0"/>
    </xf>
    <xf numFmtId="49" fontId="0" fillId="0" borderId="3" xfId="0" applyNumberFormat="1" applyFill="1" applyBorder="1" applyAlignment="1" applyProtection="1">
      <alignment horizontal="left" vertical="top"/>
      <protection locked="0"/>
    </xf>
    <xf numFmtId="49" fontId="0" fillId="0" borderId="4" xfId="0" applyNumberFormat="1" applyFill="1" applyBorder="1" applyAlignment="1" applyProtection="1">
      <alignment horizontal="left" vertical="top"/>
      <protection locked="0"/>
    </xf>
    <xf numFmtId="49" fontId="0" fillId="0" borderId="5" xfId="0" applyNumberFormat="1" applyFill="1" applyBorder="1" applyAlignment="1" applyProtection="1">
      <alignment horizontal="left" vertical="top"/>
      <protection locked="0"/>
    </xf>
    <xf numFmtId="49" fontId="0" fillId="3" borderId="3" xfId="0" applyNumberFormat="1" applyFill="1" applyBorder="1" applyAlignment="1" applyProtection="1">
      <alignment horizontal="left" vertical="top"/>
      <protection locked="0"/>
    </xf>
    <xf numFmtId="49" fontId="0" fillId="3" borderId="4" xfId="0" applyNumberFormat="1" applyFill="1" applyBorder="1" applyAlignment="1" applyProtection="1">
      <alignment horizontal="left" vertical="top"/>
      <protection locked="0"/>
    </xf>
    <xf numFmtId="49" fontId="0" fillId="3" borderId="5" xfId="0" applyNumberFormat="1" applyFill="1" applyBorder="1" applyAlignment="1" applyProtection="1">
      <alignment horizontal="left" vertical="top"/>
      <protection locked="0"/>
    </xf>
    <xf numFmtId="49" fontId="0" fillId="0" borderId="3" xfId="0" applyNumberFormat="1" applyFill="1" applyBorder="1" applyAlignment="1" applyProtection="1">
      <alignment horizontal="left" vertical="top" wrapText="1"/>
      <protection locked="0"/>
    </xf>
    <xf numFmtId="49" fontId="0" fillId="0" borderId="4" xfId="0" applyNumberFormat="1" applyFill="1" applyBorder="1" applyAlignment="1" applyProtection="1">
      <alignment horizontal="left" vertical="top" wrapText="1"/>
      <protection locked="0"/>
    </xf>
    <xf numFmtId="49" fontId="0" fillId="0" borderId="5" xfId="0" applyNumberFormat="1" applyFill="1" applyBorder="1" applyAlignment="1" applyProtection="1">
      <alignment horizontal="left" vertical="top" wrapText="1"/>
      <protection locked="0"/>
    </xf>
    <xf numFmtId="1" fontId="0" fillId="0" borderId="3" xfId="0" applyNumberFormat="1" applyFill="1" applyBorder="1" applyAlignment="1" applyProtection="1">
      <alignment horizontal="left" vertical="top"/>
      <protection locked="0"/>
    </xf>
    <xf numFmtId="1" fontId="0" fillId="0" borderId="4" xfId="0" applyNumberFormat="1" applyFill="1" applyBorder="1" applyAlignment="1" applyProtection="1">
      <alignment horizontal="left" vertical="top"/>
      <protection locked="0"/>
    </xf>
    <xf numFmtId="1" fontId="0" fillId="0" borderId="5" xfId="0" applyNumberFormat="1" applyFill="1" applyBorder="1" applyAlignment="1" applyProtection="1">
      <alignment horizontal="left" vertical="top"/>
      <protection locked="0"/>
    </xf>
    <xf numFmtId="0" fontId="0" fillId="3" borderId="6" xfId="0" applyFill="1" applyBorder="1" applyAlignment="1" applyProtection="1">
      <alignment horizontal="left" vertical="top" wrapText="1"/>
    </xf>
    <xf numFmtId="0" fontId="0" fillId="3" borderId="7" xfId="0" applyFill="1" applyBorder="1" applyAlignment="1" applyProtection="1">
      <alignment horizontal="left" vertical="top" wrapText="1"/>
    </xf>
    <xf numFmtId="0" fontId="0" fillId="3" borderId="8" xfId="0" applyFill="1" applyBorder="1" applyAlignment="1" applyProtection="1">
      <alignment horizontal="left" vertical="top" wrapText="1"/>
    </xf>
    <xf numFmtId="0" fontId="0" fillId="3" borderId="9" xfId="0" applyFill="1" applyBorder="1" applyAlignment="1" applyProtection="1">
      <alignment horizontal="left" vertical="top" wrapText="1"/>
    </xf>
    <xf numFmtId="0" fontId="0" fillId="3" borderId="10" xfId="0" applyFill="1" applyBorder="1" applyAlignment="1" applyProtection="1">
      <alignment horizontal="left" vertical="top" wrapText="1"/>
    </xf>
    <xf numFmtId="0" fontId="0" fillId="3" borderId="11" xfId="0" applyFill="1" applyBorder="1" applyAlignment="1" applyProtection="1">
      <alignment horizontal="left" vertical="top" wrapText="1"/>
    </xf>
    <xf numFmtId="0" fontId="0" fillId="2" borderId="0" xfId="0" applyFill="1" applyBorder="1" applyAlignment="1" applyProtection="1">
      <alignment horizontal="left" wrapText="1"/>
    </xf>
    <xf numFmtId="0" fontId="0" fillId="3" borderId="6"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10" fontId="9" fillId="4" borderId="13" xfId="0" applyNumberFormat="1" applyFont="1" applyFill="1" applyBorder="1" applyAlignment="1" applyProtection="1">
      <alignment vertical="top"/>
    </xf>
    <xf numFmtId="10" fontId="9" fillId="4" borderId="14" xfId="0" applyNumberFormat="1" applyFont="1" applyFill="1" applyBorder="1" applyAlignment="1" applyProtection="1">
      <alignment vertical="top"/>
    </xf>
    <xf numFmtId="10" fontId="9" fillId="4" borderId="15" xfId="0" applyNumberFormat="1" applyFont="1" applyFill="1" applyBorder="1" applyAlignment="1" applyProtection="1">
      <alignment vertical="top"/>
    </xf>
    <xf numFmtId="0" fontId="0" fillId="0" borderId="3" xfId="0" applyFill="1" applyBorder="1" applyAlignment="1" applyProtection="1">
      <alignment horizontal="left" vertical="top"/>
      <protection locked="0"/>
    </xf>
    <xf numFmtId="0" fontId="0" fillId="0" borderId="5" xfId="0" applyFill="1" applyBorder="1" applyAlignment="1" applyProtection="1">
      <alignment horizontal="left" vertical="top"/>
      <protection locked="0"/>
    </xf>
    <xf numFmtId="0" fontId="0" fillId="0" borderId="3" xfId="0" applyFill="1" applyBorder="1" applyAlignment="1" applyProtection="1">
      <alignment horizontal="left" vertical="top" wrapText="1"/>
      <protection locked="0"/>
    </xf>
    <xf numFmtId="0" fontId="0" fillId="0" borderId="5" xfId="0" applyFill="1" applyBorder="1" applyAlignment="1" applyProtection="1">
      <alignment horizontal="left" vertical="top" wrapText="1"/>
      <protection locked="0"/>
    </xf>
    <xf numFmtId="0" fontId="12" fillId="0" borderId="0" xfId="0" applyFont="1" applyAlignment="1" applyProtection="1">
      <alignment horizontal="left" vertical="top" wrapText="1"/>
    </xf>
    <xf numFmtId="0" fontId="14" fillId="2" borderId="0" xfId="0" applyFont="1" applyFill="1" applyBorder="1" applyAlignment="1" applyProtection="1">
      <alignment horizontal="center" wrapText="1"/>
    </xf>
    <xf numFmtId="0" fontId="0" fillId="0" borderId="1" xfId="0" applyFill="1" applyBorder="1" applyAlignment="1" applyProtection="1">
      <alignment vertical="top" wrapText="1"/>
      <protection locked="0"/>
    </xf>
    <xf numFmtId="49" fontId="0" fillId="0" borderId="1" xfId="0" applyNumberFormat="1" applyFill="1" applyBorder="1" applyAlignment="1" applyProtection="1">
      <alignment horizontal="left" vertical="top"/>
      <protection locked="0"/>
    </xf>
    <xf numFmtId="14" fontId="0" fillId="3" borderId="3" xfId="0" applyNumberFormat="1" applyFill="1" applyBorder="1" applyAlignment="1" applyProtection="1">
      <alignment horizontal="left" vertical="top"/>
      <protection locked="0"/>
    </xf>
    <xf numFmtId="14" fontId="0" fillId="3" borderId="4" xfId="0" applyNumberFormat="1" applyFill="1" applyBorder="1" applyAlignment="1" applyProtection="1">
      <alignment horizontal="left" vertical="top"/>
      <protection locked="0"/>
    </xf>
    <xf numFmtId="14" fontId="0" fillId="3" borderId="5" xfId="0" applyNumberFormat="1" applyFill="1" applyBorder="1" applyAlignment="1" applyProtection="1">
      <alignment horizontal="left" vertical="top"/>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28575</xdr:colOff>
      <xdr:row>0</xdr:row>
      <xdr:rowOff>76200</xdr:rowOff>
    </xdr:from>
    <xdr:to>
      <xdr:col>2</xdr:col>
      <xdr:colOff>2038350</xdr:colOff>
      <xdr:row>1</xdr:row>
      <xdr:rowOff>857250</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0050" y="76200"/>
          <a:ext cx="2009775" cy="876300"/>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Y432"/>
  <sheetViews>
    <sheetView tabSelected="1" zoomScaleNormal="100" workbookViewId="0"/>
  </sheetViews>
  <sheetFormatPr baseColWidth="10" defaultColWidth="11" defaultRowHeight="14" x14ac:dyDescent="0.3"/>
  <cols>
    <col min="1" max="1" width="1.83203125" style="5" customWidth="1" collapsed="1"/>
    <col min="2" max="2" width="3" style="5" customWidth="1" collapsed="1"/>
    <col min="3" max="3" width="39.08203125" style="6" customWidth="1" collapsed="1"/>
    <col min="4" max="4" width="2" style="6" customWidth="1" collapsed="1"/>
    <col min="5" max="5" width="8.08203125" style="6" customWidth="1" collapsed="1"/>
    <col min="6" max="6" width="1" style="6" customWidth="1" collapsed="1"/>
    <col min="7" max="7" width="9.08203125" style="6" customWidth="1" collapsed="1"/>
    <col min="8" max="8" width="4.33203125" style="24" customWidth="1" collapsed="1"/>
    <col min="9" max="9" width="5.33203125" style="6" customWidth="1" collapsed="1"/>
    <col min="10" max="10" width="14.83203125" style="6" customWidth="1" collapsed="1"/>
    <col min="11" max="11" width="5.58203125" style="6" hidden="1" customWidth="1" collapsed="1"/>
    <col min="12" max="12" width="5.58203125" style="24" hidden="1" customWidth="1" collapsed="1"/>
    <col min="13" max="13" width="19.08203125" style="24" hidden="1" customWidth="1" collapsed="1"/>
    <col min="14" max="14" width="10.58203125" style="24" hidden="1" customWidth="1" collapsed="1"/>
    <col min="15" max="15" width="0" style="24" hidden="1" customWidth="1" collapsed="1"/>
    <col min="16" max="25" width="11" style="24" collapsed="1"/>
    <col min="26" max="16384" width="11" style="6" collapsed="1"/>
  </cols>
  <sheetData>
    <row r="1" spans="1:12" ht="7.5" customHeight="1" x14ac:dyDescent="0.3"/>
    <row r="2" spans="1:12" ht="80.150000000000006" customHeight="1" x14ac:dyDescent="0.3">
      <c r="D2" s="98" t="s">
        <v>34</v>
      </c>
      <c r="E2" s="98"/>
      <c r="F2" s="98"/>
      <c r="G2" s="98"/>
      <c r="H2" s="98"/>
      <c r="I2" s="98"/>
      <c r="J2" s="98"/>
      <c r="K2" s="98"/>
    </row>
    <row r="3" spans="1:12" ht="32.25" customHeight="1" x14ac:dyDescent="0.5">
      <c r="B3" s="7"/>
      <c r="C3" s="99" t="s">
        <v>29</v>
      </c>
      <c r="D3" s="99"/>
      <c r="E3" s="99"/>
      <c r="F3" s="99"/>
      <c r="G3" s="99"/>
      <c r="H3" s="99"/>
      <c r="I3" s="99"/>
      <c r="J3" s="99"/>
      <c r="K3" s="7"/>
      <c r="L3" s="7"/>
    </row>
    <row r="4" spans="1:12" ht="20.25" customHeight="1" thickBot="1" x14ac:dyDescent="0.65">
      <c r="B4" s="7"/>
      <c r="C4" s="22"/>
      <c r="D4" s="22"/>
      <c r="E4" s="22"/>
      <c r="F4" s="22"/>
      <c r="G4" s="22"/>
      <c r="H4" s="26"/>
      <c r="I4" s="22"/>
      <c r="J4" s="22"/>
      <c r="K4" s="7"/>
      <c r="L4" s="26"/>
    </row>
    <row r="5" spans="1:12" ht="14.5" thickBot="1" x14ac:dyDescent="0.35">
      <c r="B5" s="7"/>
      <c r="C5" s="19" t="s">
        <v>28</v>
      </c>
      <c r="D5" s="7"/>
      <c r="E5" s="57">
        <v>2025</v>
      </c>
      <c r="F5" s="33"/>
      <c r="G5" s="33"/>
      <c r="H5" s="33"/>
      <c r="I5" s="33"/>
      <c r="J5" s="33"/>
      <c r="K5" s="33"/>
      <c r="L5" s="7"/>
    </row>
    <row r="6" spans="1:12" ht="6" customHeight="1" x14ac:dyDescent="0.3">
      <c r="B6" s="33"/>
      <c r="C6" s="19"/>
      <c r="D6" s="33"/>
      <c r="E6" s="33"/>
      <c r="F6" s="33"/>
      <c r="G6" s="33"/>
      <c r="H6" s="33"/>
      <c r="I6" s="33"/>
      <c r="J6" s="33"/>
      <c r="K6" s="33"/>
      <c r="L6" s="33"/>
    </row>
    <row r="7" spans="1:12" x14ac:dyDescent="0.3">
      <c r="B7" s="7"/>
      <c r="C7" s="7" t="s">
        <v>50</v>
      </c>
      <c r="D7" s="7"/>
      <c r="E7" s="102"/>
      <c r="F7" s="103"/>
      <c r="G7" s="104"/>
      <c r="H7" s="27"/>
      <c r="I7" s="7"/>
      <c r="J7" s="7"/>
      <c r="K7" s="7"/>
      <c r="L7" s="27"/>
    </row>
    <row r="8" spans="1:12" ht="3.75" customHeight="1" x14ac:dyDescent="0.3">
      <c r="B8" s="33"/>
      <c r="C8" s="33"/>
      <c r="D8" s="33"/>
      <c r="E8" s="33"/>
      <c r="F8" s="33"/>
      <c r="G8" s="33"/>
      <c r="H8" s="27"/>
      <c r="I8" s="33"/>
      <c r="J8" s="33"/>
      <c r="K8" s="33"/>
      <c r="L8" s="27"/>
    </row>
    <row r="9" spans="1:12" s="24" customFormat="1" x14ac:dyDescent="0.3">
      <c r="A9" s="51"/>
      <c r="B9" s="27"/>
      <c r="C9" s="27" t="s">
        <v>56</v>
      </c>
      <c r="D9" s="27"/>
      <c r="E9" s="58"/>
      <c r="F9" s="59"/>
      <c r="G9" s="60"/>
      <c r="H9" s="27"/>
      <c r="I9" s="27"/>
      <c r="J9" s="27"/>
      <c r="K9" s="27"/>
      <c r="L9" s="27"/>
    </row>
    <row r="10" spans="1:12" ht="3.75" customHeight="1" x14ac:dyDescent="0.3">
      <c r="B10" s="33"/>
      <c r="C10" s="33"/>
      <c r="D10" s="33"/>
      <c r="E10" s="33"/>
      <c r="F10" s="33"/>
      <c r="G10" s="33"/>
      <c r="H10" s="27"/>
      <c r="I10" s="33"/>
      <c r="J10" s="33"/>
      <c r="K10" s="33"/>
      <c r="L10" s="27"/>
    </row>
    <row r="11" spans="1:12" ht="18" x14ac:dyDescent="0.4">
      <c r="B11" s="7"/>
      <c r="C11" s="9" t="s">
        <v>51</v>
      </c>
      <c r="D11" s="9"/>
      <c r="E11" s="7"/>
      <c r="F11" s="7"/>
      <c r="G11" s="7"/>
      <c r="H11" s="27"/>
      <c r="I11" s="7"/>
      <c r="J11" s="7"/>
      <c r="K11" s="7"/>
      <c r="L11" s="27"/>
    </row>
    <row r="12" spans="1:12" x14ac:dyDescent="0.3">
      <c r="B12" s="7"/>
      <c r="C12" s="7"/>
      <c r="D12" s="7"/>
      <c r="E12" s="7"/>
      <c r="F12" s="7"/>
      <c r="G12" s="7"/>
      <c r="H12" s="27"/>
      <c r="I12" s="7"/>
      <c r="J12" s="7"/>
      <c r="K12" s="7"/>
      <c r="L12" s="27"/>
    </row>
    <row r="13" spans="1:12" x14ac:dyDescent="0.3">
      <c r="B13" s="7"/>
      <c r="C13" s="7" t="s">
        <v>48</v>
      </c>
      <c r="D13" s="7"/>
      <c r="E13" s="101"/>
      <c r="F13" s="101"/>
      <c r="G13" s="101"/>
      <c r="H13" s="101"/>
      <c r="I13" s="101"/>
      <c r="J13" s="101"/>
      <c r="K13" s="7"/>
      <c r="L13" s="7"/>
    </row>
    <row r="14" spans="1:12" ht="4.5" customHeight="1" x14ac:dyDescent="0.3">
      <c r="B14" s="7"/>
      <c r="C14" s="7"/>
      <c r="D14" s="7"/>
      <c r="E14" s="7"/>
      <c r="F14" s="7"/>
      <c r="G14" s="7"/>
      <c r="H14" s="27"/>
      <c r="I14" s="7"/>
      <c r="J14" s="7"/>
      <c r="K14" s="7"/>
      <c r="L14" s="27"/>
    </row>
    <row r="15" spans="1:12" x14ac:dyDescent="0.3">
      <c r="B15" s="7"/>
      <c r="C15" s="7" t="s">
        <v>0</v>
      </c>
      <c r="D15" s="7"/>
      <c r="E15" s="7" t="s">
        <v>59</v>
      </c>
      <c r="F15" s="7"/>
      <c r="G15" s="7"/>
      <c r="H15" s="72"/>
      <c r="I15" s="73"/>
      <c r="J15" s="74"/>
      <c r="K15" s="7"/>
      <c r="L15" s="7"/>
    </row>
    <row r="16" spans="1:12" ht="4.5" customHeight="1" x14ac:dyDescent="0.3">
      <c r="B16" s="7"/>
      <c r="C16" s="7"/>
      <c r="D16" s="7"/>
      <c r="E16" s="7"/>
      <c r="F16" s="7"/>
      <c r="G16" s="7"/>
      <c r="H16" s="27"/>
      <c r="I16" s="7"/>
      <c r="J16" s="7"/>
      <c r="K16" s="7"/>
      <c r="L16" s="27"/>
    </row>
    <row r="17" spans="1:25" x14ac:dyDescent="0.3">
      <c r="B17" s="7"/>
      <c r="C17" s="7"/>
      <c r="D17" s="7"/>
      <c r="E17" s="7" t="s">
        <v>60</v>
      </c>
      <c r="F17" s="7"/>
      <c r="G17" s="7"/>
      <c r="H17" s="72"/>
      <c r="I17" s="73"/>
      <c r="J17" s="74"/>
      <c r="K17" s="7"/>
      <c r="L17" s="7"/>
    </row>
    <row r="18" spans="1:25" ht="4.5" customHeight="1" x14ac:dyDescent="0.3">
      <c r="B18" s="7"/>
      <c r="C18" s="7"/>
      <c r="D18" s="7"/>
      <c r="E18" s="7"/>
      <c r="F18" s="7"/>
      <c r="G18" s="7"/>
      <c r="H18" s="27"/>
      <c r="I18" s="7"/>
      <c r="J18" s="7"/>
      <c r="K18" s="7"/>
      <c r="L18" s="27"/>
    </row>
    <row r="19" spans="1:25" x14ac:dyDescent="0.3">
      <c r="B19" s="7"/>
      <c r="C19" s="7"/>
      <c r="D19" s="7"/>
      <c r="E19" s="7" t="s">
        <v>61</v>
      </c>
      <c r="F19" s="7"/>
      <c r="G19" s="7"/>
      <c r="H19" s="69"/>
      <c r="I19" s="70"/>
      <c r="J19" s="71"/>
      <c r="K19" s="7"/>
      <c r="L19" s="7"/>
    </row>
    <row r="20" spans="1:25" ht="4.5" customHeight="1" x14ac:dyDescent="0.3">
      <c r="B20" s="7"/>
      <c r="C20" s="7"/>
      <c r="D20" s="7"/>
      <c r="E20" s="7"/>
      <c r="F20" s="7"/>
      <c r="G20" s="7"/>
      <c r="H20" s="27"/>
      <c r="I20" s="7"/>
      <c r="J20" s="7"/>
      <c r="K20" s="7"/>
      <c r="L20" s="27"/>
    </row>
    <row r="21" spans="1:25" x14ac:dyDescent="0.3">
      <c r="B21" s="7"/>
      <c r="C21" s="7"/>
      <c r="D21" s="7"/>
      <c r="E21" s="7" t="s">
        <v>62</v>
      </c>
      <c r="F21" s="7"/>
      <c r="G21" s="7"/>
      <c r="H21" s="75"/>
      <c r="I21" s="76"/>
      <c r="J21" s="77"/>
      <c r="K21" s="7"/>
      <c r="L21" s="7"/>
    </row>
    <row r="22" spans="1:25" ht="4.5" customHeight="1" x14ac:dyDescent="0.3">
      <c r="B22" s="7"/>
      <c r="C22" s="7"/>
      <c r="D22" s="7"/>
      <c r="E22" s="7"/>
      <c r="F22" s="7"/>
      <c r="G22" s="7"/>
      <c r="H22" s="27"/>
      <c r="I22" s="7"/>
      <c r="J22" s="7"/>
      <c r="K22" s="7"/>
      <c r="L22" s="27"/>
    </row>
    <row r="23" spans="1:25" x14ac:dyDescent="0.3">
      <c r="B23" s="7"/>
      <c r="C23" s="7"/>
      <c r="D23" s="7"/>
      <c r="E23" s="7" t="s">
        <v>63</v>
      </c>
      <c r="F23" s="7"/>
      <c r="G23" s="7"/>
      <c r="H23" s="66"/>
      <c r="I23" s="67"/>
      <c r="J23" s="68"/>
      <c r="K23" s="7"/>
      <c r="L23" s="7"/>
    </row>
    <row r="24" spans="1:25" ht="4.5" customHeight="1" x14ac:dyDescent="0.3">
      <c r="B24" s="7"/>
      <c r="C24" s="7"/>
      <c r="D24" s="7"/>
      <c r="E24" s="7"/>
      <c r="F24" s="7"/>
      <c r="G24" s="7"/>
      <c r="H24" s="27"/>
      <c r="I24" s="7"/>
      <c r="J24" s="7"/>
      <c r="K24" s="7"/>
      <c r="L24" s="27"/>
    </row>
    <row r="25" spans="1:25" ht="4.5" customHeight="1" x14ac:dyDescent="0.3">
      <c r="B25" s="7"/>
      <c r="C25" s="7"/>
      <c r="D25" s="7"/>
      <c r="E25" s="7"/>
      <c r="F25" s="7"/>
      <c r="G25" s="7"/>
      <c r="H25" s="27"/>
      <c r="I25" s="7"/>
      <c r="J25" s="7"/>
      <c r="K25" s="7"/>
      <c r="L25" s="7"/>
    </row>
    <row r="26" spans="1:25" x14ac:dyDescent="0.3">
      <c r="B26" s="7"/>
      <c r="C26" s="7" t="s">
        <v>36</v>
      </c>
      <c r="D26" s="7"/>
      <c r="E26" s="65"/>
      <c r="F26" s="65"/>
      <c r="G26" s="65"/>
      <c r="H26" s="65"/>
      <c r="I26" s="65"/>
      <c r="J26" s="65"/>
      <c r="K26" s="7"/>
      <c r="L26" s="7"/>
    </row>
    <row r="27" spans="1:25" ht="4.5" customHeight="1" x14ac:dyDescent="0.3">
      <c r="B27" s="7"/>
      <c r="C27" s="7"/>
      <c r="D27" s="7"/>
      <c r="E27" s="7"/>
      <c r="F27" s="7"/>
      <c r="G27" s="7"/>
      <c r="H27" s="27"/>
      <c r="I27" s="7"/>
      <c r="J27" s="7"/>
      <c r="K27" s="7"/>
      <c r="L27" s="27"/>
    </row>
    <row r="28" spans="1:25" ht="28" x14ac:dyDescent="0.3">
      <c r="B28" s="33"/>
      <c r="C28" s="12" t="s">
        <v>52</v>
      </c>
      <c r="D28" s="33"/>
      <c r="E28" s="65"/>
      <c r="F28" s="65"/>
      <c r="G28" s="65"/>
      <c r="H28" s="65"/>
      <c r="I28" s="65"/>
      <c r="J28" s="65"/>
      <c r="K28" s="33"/>
      <c r="L28" s="27"/>
    </row>
    <row r="29" spans="1:25" ht="4.5" customHeight="1" x14ac:dyDescent="0.3">
      <c r="B29" s="33"/>
      <c r="C29" s="33"/>
      <c r="D29" s="33"/>
      <c r="E29" s="33"/>
      <c r="F29" s="33"/>
      <c r="G29" s="33"/>
      <c r="H29" s="27"/>
      <c r="I29" s="33"/>
      <c r="J29" s="33"/>
      <c r="K29" s="33"/>
      <c r="L29" s="27"/>
    </row>
    <row r="30" spans="1:25" customFormat="1" ht="4.5" customHeight="1" x14ac:dyDescent="0.3">
      <c r="A30" s="40"/>
      <c r="B30" s="41"/>
      <c r="C30" s="41"/>
      <c r="D30" s="41"/>
      <c r="E30" s="41"/>
      <c r="F30" s="41"/>
      <c r="G30" s="41"/>
      <c r="H30" s="42"/>
      <c r="I30" s="41"/>
      <c r="J30" s="41"/>
      <c r="K30" s="41"/>
      <c r="L30" s="42"/>
      <c r="M30" s="43"/>
      <c r="N30" s="43"/>
      <c r="O30" s="43"/>
      <c r="P30" s="43"/>
      <c r="Q30" s="43"/>
      <c r="R30" s="43"/>
      <c r="S30" s="43"/>
      <c r="T30" s="43"/>
      <c r="U30" s="43"/>
      <c r="V30" s="43"/>
      <c r="W30" s="43"/>
      <c r="X30" s="43"/>
      <c r="Y30" s="43"/>
    </row>
    <row r="31" spans="1:25" customFormat="1" ht="28" x14ac:dyDescent="0.3">
      <c r="A31" s="40"/>
      <c r="B31" s="41"/>
      <c r="C31" s="44" t="s">
        <v>47</v>
      </c>
      <c r="D31" s="41"/>
      <c r="E31" s="65"/>
      <c r="F31" s="65"/>
      <c r="G31" s="65"/>
      <c r="H31" s="65"/>
      <c r="I31" s="65"/>
      <c r="J31" s="65"/>
      <c r="K31" s="41"/>
      <c r="L31" s="41"/>
      <c r="M31" s="43"/>
      <c r="N31" s="43"/>
      <c r="O31" s="43"/>
      <c r="P31" s="43"/>
      <c r="Q31" s="43"/>
      <c r="R31" s="43"/>
      <c r="S31" s="43"/>
      <c r="T31" s="43"/>
      <c r="U31" s="43"/>
      <c r="V31" s="43"/>
      <c r="W31" s="43"/>
      <c r="X31" s="43"/>
      <c r="Y31" s="43"/>
    </row>
    <row r="32" spans="1:25" customFormat="1" ht="4.5" customHeight="1" x14ac:dyDescent="0.3">
      <c r="A32" s="40"/>
      <c r="B32" s="41"/>
      <c r="C32" s="41"/>
      <c r="D32" s="41"/>
      <c r="E32" s="41"/>
      <c r="F32" s="41"/>
      <c r="G32" s="41"/>
      <c r="H32" s="42"/>
      <c r="I32" s="41"/>
      <c r="J32" s="41"/>
      <c r="K32" s="41"/>
      <c r="L32" s="42"/>
      <c r="M32" s="43"/>
      <c r="N32" s="43"/>
      <c r="O32" s="43"/>
      <c r="P32" s="43"/>
      <c r="Q32" s="43"/>
      <c r="R32" s="43"/>
      <c r="S32" s="43"/>
      <c r="T32" s="43"/>
      <c r="U32" s="43"/>
      <c r="V32" s="43"/>
      <c r="W32" s="43"/>
      <c r="X32" s="43"/>
      <c r="Y32" s="43"/>
    </row>
    <row r="33" spans="2:12" ht="48.75" customHeight="1" x14ac:dyDescent="0.3">
      <c r="B33" s="7"/>
      <c r="C33" s="11" t="s">
        <v>1</v>
      </c>
      <c r="D33" s="7"/>
      <c r="E33" s="100"/>
      <c r="F33" s="100"/>
      <c r="G33" s="100"/>
      <c r="H33" s="100"/>
      <c r="I33" s="100"/>
      <c r="J33" s="100"/>
      <c r="K33" s="7"/>
      <c r="L33" s="7"/>
    </row>
    <row r="34" spans="2:12" ht="4.5" customHeight="1" x14ac:dyDescent="0.3">
      <c r="B34" s="7"/>
      <c r="C34" s="7"/>
      <c r="D34" s="7"/>
      <c r="E34" s="7"/>
      <c r="F34" s="7"/>
      <c r="G34" s="7"/>
      <c r="H34" s="27"/>
      <c r="I34" s="7"/>
      <c r="J34" s="7"/>
      <c r="K34" s="7"/>
      <c r="L34" s="27"/>
    </row>
    <row r="35" spans="2:12" ht="28" x14ac:dyDescent="0.3">
      <c r="B35" s="7"/>
      <c r="C35" s="12" t="s">
        <v>37</v>
      </c>
      <c r="D35" s="7"/>
      <c r="E35" s="65"/>
      <c r="F35" s="65"/>
      <c r="G35" s="65"/>
      <c r="H35" s="65"/>
      <c r="I35" s="65"/>
      <c r="J35" s="65"/>
      <c r="K35" s="7"/>
      <c r="L35" s="7"/>
    </row>
    <row r="36" spans="2:12" ht="4.5" customHeight="1" x14ac:dyDescent="0.3">
      <c r="B36" s="7"/>
      <c r="C36" s="7"/>
      <c r="D36" s="7"/>
      <c r="E36" s="7"/>
      <c r="F36" s="7"/>
      <c r="G36" s="7"/>
      <c r="H36" s="27"/>
      <c r="I36" s="7"/>
      <c r="J36" s="7"/>
      <c r="K36" s="7"/>
      <c r="L36" s="27"/>
    </row>
    <row r="37" spans="2:12" ht="37" customHeight="1" x14ac:dyDescent="0.3">
      <c r="B37" s="33"/>
      <c r="C37" s="12" t="s">
        <v>49</v>
      </c>
      <c r="D37" s="33"/>
      <c r="E37" s="65"/>
      <c r="F37" s="65"/>
      <c r="G37" s="65"/>
      <c r="H37" s="65"/>
      <c r="I37" s="65"/>
      <c r="J37" s="65"/>
      <c r="K37" s="33"/>
      <c r="L37" s="27"/>
    </row>
    <row r="38" spans="2:12" ht="4.5" customHeight="1" x14ac:dyDescent="0.3">
      <c r="B38" s="33"/>
      <c r="C38" s="33"/>
      <c r="D38" s="33"/>
      <c r="E38" s="33"/>
      <c r="F38" s="33"/>
      <c r="G38" s="33"/>
      <c r="H38" s="27"/>
      <c r="I38" s="33"/>
      <c r="J38" s="33"/>
      <c r="K38" s="33"/>
      <c r="L38" s="27"/>
    </row>
    <row r="39" spans="2:12" x14ac:dyDescent="0.3">
      <c r="B39" s="7"/>
      <c r="C39" s="7" t="s">
        <v>38</v>
      </c>
      <c r="D39" s="7"/>
      <c r="E39" s="45"/>
      <c r="F39" s="8"/>
      <c r="G39" s="8"/>
      <c r="H39" s="28"/>
      <c r="I39" s="8"/>
      <c r="J39" s="8"/>
      <c r="K39" s="7"/>
      <c r="L39" s="28"/>
    </row>
    <row r="40" spans="2:12" x14ac:dyDescent="0.3">
      <c r="B40" s="7"/>
      <c r="C40" s="7"/>
      <c r="D40" s="7"/>
      <c r="E40" s="7"/>
      <c r="F40" s="7"/>
      <c r="G40" s="7"/>
      <c r="H40" s="27"/>
      <c r="I40" s="7"/>
      <c r="J40" s="7"/>
      <c r="K40" s="7"/>
      <c r="L40" s="27"/>
    </row>
    <row r="41" spans="2:12" ht="18" x14ac:dyDescent="0.4">
      <c r="B41" s="7"/>
      <c r="C41" s="9" t="s">
        <v>53</v>
      </c>
      <c r="D41" s="9"/>
      <c r="E41" s="7"/>
      <c r="F41" s="7"/>
      <c r="G41" s="7"/>
      <c r="H41" s="27"/>
      <c r="I41" s="7"/>
      <c r="J41" s="7"/>
      <c r="K41" s="7"/>
      <c r="L41" s="27"/>
    </row>
    <row r="42" spans="2:12" x14ac:dyDescent="0.3">
      <c r="B42" s="7"/>
      <c r="C42" s="7"/>
      <c r="D42" s="7"/>
      <c r="E42" s="7"/>
      <c r="F42" s="7"/>
      <c r="G42" s="7"/>
      <c r="H42" s="27"/>
      <c r="I42" s="7"/>
      <c r="J42" s="7"/>
      <c r="K42" s="7"/>
      <c r="L42" s="27"/>
    </row>
    <row r="43" spans="2:12" x14ac:dyDescent="0.3">
      <c r="B43" s="7"/>
      <c r="C43" s="10" t="s">
        <v>8</v>
      </c>
      <c r="D43" s="10"/>
      <c r="E43" s="7" t="s">
        <v>59</v>
      </c>
      <c r="F43" s="7"/>
      <c r="G43" s="100"/>
      <c r="H43" s="100"/>
      <c r="I43" s="100"/>
      <c r="J43" s="100"/>
      <c r="K43" s="7"/>
      <c r="L43" s="7"/>
    </row>
    <row r="44" spans="2:12" ht="4.5" customHeight="1" x14ac:dyDescent="0.3">
      <c r="B44" s="7"/>
      <c r="C44" s="7"/>
      <c r="D44" s="7"/>
      <c r="E44" s="7"/>
      <c r="F44" s="7"/>
      <c r="G44" s="7"/>
      <c r="H44" s="27"/>
      <c r="I44" s="7"/>
      <c r="J44" s="7"/>
      <c r="K44" s="7"/>
      <c r="L44" s="27"/>
    </row>
    <row r="45" spans="2:12" x14ac:dyDescent="0.3">
      <c r="B45" s="7"/>
      <c r="C45" s="7" t="s">
        <v>2</v>
      </c>
      <c r="D45" s="7"/>
      <c r="E45" s="45"/>
      <c r="F45" s="8"/>
      <c r="G45" s="8"/>
      <c r="H45" s="28"/>
      <c r="I45" s="8"/>
      <c r="J45" s="8"/>
      <c r="K45" s="7"/>
      <c r="L45" s="27">
        <f>IF(ISBLANK(E45),0,E45)</f>
        <v>0</v>
      </c>
    </row>
    <row r="46" spans="2:12" ht="4.5" customHeight="1" x14ac:dyDescent="0.3">
      <c r="B46" s="7"/>
      <c r="C46" s="7"/>
      <c r="D46" s="7"/>
      <c r="E46" s="7"/>
      <c r="F46" s="7"/>
      <c r="G46" s="7"/>
      <c r="H46" s="27"/>
      <c r="I46" s="7"/>
      <c r="J46" s="7"/>
      <c r="K46" s="7"/>
      <c r="L46" s="27"/>
    </row>
    <row r="47" spans="2:12" x14ac:dyDescent="0.3">
      <c r="B47" s="7"/>
      <c r="C47" s="7" t="s">
        <v>3</v>
      </c>
      <c r="D47" s="7"/>
      <c r="E47" s="37" t="s">
        <v>64</v>
      </c>
      <c r="F47" s="7"/>
      <c r="G47" s="45"/>
      <c r="H47" s="38" t="s">
        <v>65</v>
      </c>
      <c r="I47" s="45"/>
      <c r="J47" s="37" t="s">
        <v>33</v>
      </c>
      <c r="K47" s="7"/>
      <c r="L47" s="27"/>
    </row>
    <row r="48" spans="2:12" ht="4.5" customHeight="1" x14ac:dyDescent="0.3">
      <c r="B48" s="7"/>
      <c r="C48" s="7"/>
      <c r="D48" s="7"/>
      <c r="E48" s="7"/>
      <c r="F48" s="7"/>
      <c r="G48" s="7"/>
      <c r="H48" s="27"/>
      <c r="I48" s="7"/>
      <c r="J48" s="7"/>
      <c r="K48" s="7"/>
      <c r="L48" s="27"/>
    </row>
    <row r="49" spans="2:12" x14ac:dyDescent="0.3">
      <c r="B49" s="7"/>
      <c r="C49" s="7" t="s">
        <v>4</v>
      </c>
      <c r="D49" s="7"/>
      <c r="E49" s="37" t="s">
        <v>65</v>
      </c>
      <c r="F49" s="7"/>
      <c r="G49" s="45"/>
      <c r="H49" s="33"/>
      <c r="I49" s="7"/>
      <c r="J49" s="38" t="s">
        <v>33</v>
      </c>
      <c r="K49" s="7"/>
      <c r="L49" s="27"/>
    </row>
    <row r="50" spans="2:12" ht="4.5" customHeight="1" x14ac:dyDescent="0.3">
      <c r="B50" s="7"/>
      <c r="C50" s="7"/>
      <c r="D50" s="7"/>
      <c r="E50" s="7"/>
      <c r="F50" s="7"/>
      <c r="G50" s="7"/>
      <c r="H50" s="27"/>
      <c r="I50" s="7"/>
      <c r="J50" s="7"/>
      <c r="K50" s="7"/>
      <c r="L50" s="27"/>
    </row>
    <row r="51" spans="2:12" x14ac:dyDescent="0.3">
      <c r="B51" s="7"/>
      <c r="C51" s="12" t="s">
        <v>67</v>
      </c>
      <c r="D51" s="7"/>
      <c r="E51" s="65"/>
      <c r="F51" s="65"/>
      <c r="G51" s="65"/>
      <c r="H51" s="65"/>
      <c r="I51" s="65"/>
      <c r="J51" s="65"/>
      <c r="K51" s="7"/>
      <c r="L51" s="7"/>
    </row>
    <row r="52" spans="2:12" ht="4.5" customHeight="1" x14ac:dyDescent="0.3">
      <c r="B52" s="7"/>
      <c r="C52" s="7"/>
      <c r="D52" s="7"/>
      <c r="E52" s="7"/>
      <c r="F52" s="7"/>
      <c r="G52" s="7"/>
      <c r="H52" s="27"/>
      <c r="I52" s="7"/>
      <c r="J52" s="7"/>
      <c r="K52" s="7"/>
      <c r="L52" s="27"/>
    </row>
    <row r="53" spans="2:12" x14ac:dyDescent="0.3">
      <c r="B53" s="7"/>
      <c r="C53" s="7"/>
      <c r="D53" s="7"/>
      <c r="E53" s="7"/>
      <c r="F53" s="7"/>
      <c r="G53" s="7"/>
      <c r="H53" s="27"/>
      <c r="I53" s="7"/>
      <c r="J53" s="7"/>
      <c r="K53" s="7"/>
      <c r="L53" s="27"/>
    </row>
    <row r="54" spans="2:12" ht="28" x14ac:dyDescent="0.3">
      <c r="B54" s="7"/>
      <c r="C54" s="12" t="s">
        <v>66</v>
      </c>
      <c r="D54" s="7"/>
      <c r="E54" s="65"/>
      <c r="F54" s="65"/>
      <c r="G54" s="65"/>
      <c r="H54" s="65"/>
      <c r="I54" s="65"/>
      <c r="J54" s="65"/>
      <c r="K54" s="7"/>
      <c r="L54" s="7"/>
    </row>
    <row r="55" spans="2:12" ht="4.5" customHeight="1" x14ac:dyDescent="0.3">
      <c r="B55" s="7"/>
      <c r="C55" s="7"/>
      <c r="D55" s="7"/>
      <c r="E55" s="7"/>
      <c r="F55" s="7"/>
      <c r="G55" s="7"/>
      <c r="H55" s="27"/>
      <c r="I55" s="7"/>
      <c r="J55" s="7"/>
      <c r="K55" s="7"/>
      <c r="L55" s="27"/>
    </row>
    <row r="56" spans="2:12" ht="28" x14ac:dyDescent="0.3">
      <c r="B56" s="7"/>
      <c r="C56" s="12" t="s">
        <v>69</v>
      </c>
      <c r="D56" s="7"/>
      <c r="E56" s="46"/>
      <c r="F56" s="8"/>
      <c r="G56" s="11"/>
      <c r="H56" s="29"/>
      <c r="I56" s="11"/>
      <c r="J56" s="11"/>
      <c r="K56" s="7"/>
      <c r="L56" s="29"/>
    </row>
    <row r="57" spans="2:12" ht="4.5" customHeight="1" x14ac:dyDescent="0.3">
      <c r="B57" s="7"/>
      <c r="C57" s="7"/>
      <c r="D57" s="7"/>
      <c r="E57" s="7"/>
      <c r="F57" s="7"/>
      <c r="G57" s="7"/>
      <c r="H57" s="27"/>
      <c r="I57" s="7"/>
      <c r="J57" s="7"/>
      <c r="K57" s="7"/>
      <c r="L57" s="27"/>
    </row>
    <row r="58" spans="2:12" x14ac:dyDescent="0.3">
      <c r="B58" s="7"/>
      <c r="C58" s="7" t="s">
        <v>19</v>
      </c>
      <c r="D58" s="7"/>
      <c r="E58" s="45"/>
      <c r="F58" s="8"/>
      <c r="G58" s="7"/>
      <c r="H58" s="27"/>
      <c r="I58" s="7"/>
      <c r="J58" s="7"/>
      <c r="K58" s="7"/>
      <c r="L58" s="27"/>
    </row>
    <row r="59" spans="2:12" ht="4.5" customHeight="1" x14ac:dyDescent="0.3">
      <c r="B59" s="7"/>
      <c r="C59" s="7"/>
      <c r="D59" s="7"/>
      <c r="E59" s="7"/>
      <c r="F59" s="7"/>
      <c r="G59" s="7"/>
      <c r="H59" s="27"/>
      <c r="I59" s="7"/>
      <c r="J59" s="7"/>
      <c r="K59" s="7"/>
      <c r="L59" s="27"/>
    </row>
    <row r="60" spans="2:12" ht="28" x14ac:dyDescent="0.3">
      <c r="B60" s="7"/>
      <c r="C60" s="12" t="s">
        <v>70</v>
      </c>
      <c r="D60" s="12"/>
      <c r="E60" s="46"/>
      <c r="F60" s="8"/>
      <c r="G60" s="7"/>
      <c r="H60" s="27"/>
      <c r="I60" s="7"/>
      <c r="J60" s="7"/>
      <c r="K60" s="7"/>
      <c r="L60" s="27"/>
    </row>
    <row r="61" spans="2:12" ht="4.5" customHeight="1" x14ac:dyDescent="0.3">
      <c r="B61" s="7"/>
      <c r="C61" s="7"/>
      <c r="D61" s="7"/>
      <c r="E61" s="7"/>
      <c r="F61" s="7"/>
      <c r="G61" s="7"/>
      <c r="H61" s="27"/>
      <c r="I61" s="7"/>
      <c r="J61" s="7"/>
      <c r="K61" s="7"/>
      <c r="L61" s="27"/>
    </row>
    <row r="62" spans="2:12" x14ac:dyDescent="0.3">
      <c r="B62" s="7"/>
      <c r="C62" s="7" t="s">
        <v>9</v>
      </c>
      <c r="D62" s="7"/>
      <c r="E62" s="46"/>
      <c r="F62" s="8"/>
      <c r="G62" s="7"/>
      <c r="H62" s="27"/>
      <c r="I62" s="7"/>
      <c r="J62" s="7"/>
      <c r="K62" s="7"/>
      <c r="L62" s="27"/>
    </row>
    <row r="63" spans="2:12" ht="4.5" customHeight="1" x14ac:dyDescent="0.3">
      <c r="B63" s="7"/>
      <c r="C63" s="7"/>
      <c r="D63" s="7"/>
      <c r="E63" s="7"/>
      <c r="F63" s="7"/>
      <c r="G63" s="7"/>
      <c r="H63" s="27"/>
      <c r="I63" s="7"/>
      <c r="J63" s="7"/>
      <c r="K63" s="7"/>
      <c r="L63" s="27"/>
    </row>
    <row r="64" spans="2:12" ht="42" x14ac:dyDescent="0.3">
      <c r="B64" s="7"/>
      <c r="C64" s="12" t="str">
        <f>_xlfn.TEXTJOIN("",FALSE,"Anzahl Wochenenden im Jahr ",Jahr-2," (0 bis 52), die aufgrund Abwesenheit aller Kinder dieser Gruppe geschlossen werden konnten:")</f>
        <v>Anzahl Wochenenden im Jahr 2023 (0 bis 52), die aufgrund Abwesenheit aller Kinder dieser Gruppe geschlossen werden konnten:</v>
      </c>
      <c r="D64" s="12"/>
      <c r="E64" s="45"/>
      <c r="F64" s="8"/>
      <c r="G64" s="7"/>
      <c r="H64" s="27"/>
      <c r="I64" s="7"/>
      <c r="J64" s="7"/>
      <c r="K64" s="7"/>
      <c r="L64" s="27"/>
    </row>
    <row r="65" spans="2:12" x14ac:dyDescent="0.3">
      <c r="B65" s="7"/>
      <c r="C65" s="7"/>
      <c r="D65" s="7"/>
      <c r="E65" s="7"/>
      <c r="F65" s="7"/>
      <c r="G65" s="7"/>
      <c r="H65" s="27"/>
      <c r="I65" s="7"/>
      <c r="J65" s="7"/>
      <c r="K65" s="7"/>
      <c r="L65" s="27"/>
    </row>
    <row r="66" spans="2:12" x14ac:dyDescent="0.3">
      <c r="B66" s="7"/>
      <c r="C66" s="7" t="s">
        <v>39</v>
      </c>
      <c r="D66" s="7"/>
      <c r="E66" s="45"/>
      <c r="F66" s="8"/>
      <c r="G66" s="7"/>
      <c r="H66" s="27"/>
      <c r="I66" s="7"/>
      <c r="J66" s="7"/>
      <c r="K66" s="7"/>
      <c r="L66" s="27"/>
    </row>
    <row r="67" spans="2:12" ht="14.5" thickBot="1" x14ac:dyDescent="0.35">
      <c r="B67" s="7"/>
      <c r="C67" s="7"/>
      <c r="D67" s="7"/>
      <c r="E67" s="7"/>
      <c r="F67" s="7"/>
      <c r="G67" s="7"/>
      <c r="H67" s="27"/>
      <c r="I67" s="7"/>
      <c r="J67" s="7"/>
      <c r="K67" s="7"/>
      <c r="L67" s="27"/>
    </row>
    <row r="68" spans="2:12" ht="28.5" thickBot="1" x14ac:dyDescent="0.35">
      <c r="B68" s="7"/>
      <c r="C68" s="13" t="str">
        <f>_xlfn.TEXTJOIN("",FALSE,"Personaldotation sozialpädagogisches Personal für diese Gruppe am 01.11.",Jahr-1,":")</f>
        <v>Personaldotation sozialpädagogisches Personal für diese Gruppe am 01.11.2024:</v>
      </c>
      <c r="D68" s="13"/>
      <c r="E68" s="48"/>
      <c r="F68" s="8"/>
      <c r="G68" s="14" t="s">
        <v>10</v>
      </c>
      <c r="H68" s="27"/>
      <c r="I68" s="7"/>
      <c r="J68" s="7"/>
      <c r="K68" s="7"/>
      <c r="L68" s="27">
        <f>IF(ISBLANK(E68),0,E68)</f>
        <v>0</v>
      </c>
    </row>
    <row r="69" spans="2:12" ht="4.5" customHeight="1" thickBot="1" x14ac:dyDescent="0.35">
      <c r="B69" s="7"/>
      <c r="C69" s="14"/>
      <c r="D69" s="14"/>
      <c r="E69" s="14"/>
      <c r="F69" s="14"/>
      <c r="G69" s="14"/>
      <c r="H69" s="27"/>
      <c r="I69" s="7"/>
      <c r="J69" s="7"/>
      <c r="K69" s="7"/>
      <c r="L69" s="27"/>
    </row>
    <row r="70" spans="2:12" ht="42.5" thickBot="1" x14ac:dyDescent="0.35">
      <c r="B70" s="7"/>
      <c r="C70" s="15" t="str">
        <f>_xlfn.TEXTJOIN("",FALSE,"Hiervon fallen insgesamt folgende Stellenprozente auf Personal ohne vom BJ anerkannte Ausbildung am 01.11.",Jahr-1,":")</f>
        <v>Hiervon fallen insgesamt folgende Stellenprozente auf Personal ohne vom BJ anerkannte Ausbildung am 01.11.2024:</v>
      </c>
      <c r="D70" s="15"/>
      <c r="E70" s="49"/>
      <c r="F70" s="8"/>
      <c r="G70" s="16" t="s">
        <v>10</v>
      </c>
      <c r="H70" s="27"/>
      <c r="I70" s="7"/>
      <c r="J70" s="7"/>
      <c r="K70" s="7"/>
      <c r="L70" s="27">
        <f>IF(ISBLANK(E70),0,E70)</f>
        <v>0</v>
      </c>
    </row>
    <row r="71" spans="2:12" ht="5.25" customHeight="1" x14ac:dyDescent="0.3">
      <c r="B71" s="33"/>
      <c r="C71" s="15"/>
      <c r="D71" s="15"/>
      <c r="E71" s="33"/>
      <c r="F71" s="8"/>
      <c r="G71" s="16"/>
      <c r="H71" s="27"/>
      <c r="I71" s="33"/>
      <c r="J71" s="33"/>
      <c r="K71" s="33"/>
      <c r="L71" s="27"/>
    </row>
    <row r="72" spans="2:12" ht="27" customHeight="1" x14ac:dyDescent="0.3">
      <c r="B72" s="33"/>
      <c r="C72" s="54" t="str">
        <f>_xlfn.TEXTJOIN("",FALSE,"Stellenprozent für den Zuschlag Geschlossenheit am 01.11.",Jahr-1,":")</f>
        <v>Stellenprozent für den Zuschlag Geschlossenheit am 01.11.2024:</v>
      </c>
      <c r="D72" s="15"/>
      <c r="E72" s="45"/>
      <c r="F72" s="8"/>
      <c r="G72" s="55" t="s">
        <v>10</v>
      </c>
      <c r="H72" s="27"/>
      <c r="I72" s="33"/>
      <c r="J72" s="33"/>
      <c r="K72" s="33"/>
      <c r="L72" s="27"/>
    </row>
    <row r="73" spans="2:12" x14ac:dyDescent="0.3">
      <c r="B73" s="7"/>
      <c r="C73" s="15"/>
      <c r="D73" s="15"/>
      <c r="E73" s="15"/>
      <c r="F73" s="15"/>
      <c r="G73" s="16"/>
      <c r="H73" s="27"/>
      <c r="I73" s="7"/>
      <c r="J73" s="7"/>
      <c r="K73" s="7"/>
      <c r="L73" s="27"/>
    </row>
    <row r="74" spans="2:12" x14ac:dyDescent="0.3">
      <c r="B74" s="7"/>
      <c r="C74" s="10" t="s">
        <v>15</v>
      </c>
      <c r="D74" s="10"/>
      <c r="E74" s="7" t="s">
        <v>59</v>
      </c>
      <c r="F74" s="8"/>
      <c r="G74" s="61"/>
      <c r="H74" s="62"/>
      <c r="I74" s="62"/>
      <c r="J74" s="63"/>
      <c r="K74" s="7"/>
      <c r="L74" s="7"/>
    </row>
    <row r="75" spans="2:12" ht="4.5" customHeight="1" x14ac:dyDescent="0.3">
      <c r="B75" s="7"/>
      <c r="C75" s="7"/>
      <c r="D75" s="7"/>
      <c r="E75" s="7"/>
      <c r="F75" s="7"/>
      <c r="G75" s="7"/>
      <c r="H75" s="27"/>
      <c r="I75" s="7"/>
      <c r="J75" s="7"/>
      <c r="K75" s="7"/>
      <c r="L75" s="27"/>
    </row>
    <row r="76" spans="2:12" x14ac:dyDescent="0.3">
      <c r="B76" s="7"/>
      <c r="C76" s="33" t="s">
        <v>2</v>
      </c>
      <c r="D76" s="7"/>
      <c r="E76" s="1"/>
      <c r="F76" s="8"/>
      <c r="G76" s="8"/>
      <c r="H76" s="28"/>
      <c r="I76" s="8"/>
      <c r="J76" s="8"/>
      <c r="K76" s="7"/>
      <c r="L76" s="27">
        <f>IF(ISBLANK(E76),0,E76)</f>
        <v>0</v>
      </c>
    </row>
    <row r="77" spans="2:12" ht="4.5" customHeight="1" x14ac:dyDescent="0.3">
      <c r="B77" s="7"/>
      <c r="C77" s="33"/>
      <c r="D77" s="7"/>
      <c r="E77" s="7"/>
      <c r="F77" s="7"/>
      <c r="G77" s="7"/>
      <c r="H77" s="27"/>
      <c r="I77" s="7"/>
      <c r="J77" s="7"/>
      <c r="K77" s="7"/>
      <c r="L77" s="27"/>
    </row>
    <row r="78" spans="2:12" x14ac:dyDescent="0.3">
      <c r="B78" s="7"/>
      <c r="C78" s="33" t="s">
        <v>3</v>
      </c>
      <c r="D78" s="7"/>
      <c r="E78" s="37" t="s">
        <v>64</v>
      </c>
      <c r="F78" s="7"/>
      <c r="G78" s="1"/>
      <c r="H78" s="38" t="s">
        <v>65</v>
      </c>
      <c r="I78" s="1"/>
      <c r="J78" s="37" t="s">
        <v>33</v>
      </c>
      <c r="K78" s="7"/>
      <c r="L78" s="27"/>
    </row>
    <row r="79" spans="2:12" ht="4.5" customHeight="1" x14ac:dyDescent="0.3">
      <c r="B79" s="7"/>
      <c r="C79" s="33"/>
      <c r="D79" s="7"/>
      <c r="E79" s="7"/>
      <c r="F79" s="7"/>
      <c r="G79" s="7"/>
      <c r="H79" s="27"/>
      <c r="I79" s="7"/>
      <c r="J79" s="33"/>
      <c r="K79" s="7"/>
      <c r="L79" s="27"/>
    </row>
    <row r="80" spans="2:12" x14ac:dyDescent="0.3">
      <c r="B80" s="7"/>
      <c r="C80" s="33" t="s">
        <v>4</v>
      </c>
      <c r="D80" s="7"/>
      <c r="E80" s="37" t="s">
        <v>65</v>
      </c>
      <c r="F80" s="7"/>
      <c r="G80" s="1"/>
      <c r="H80" s="27"/>
      <c r="I80" s="7"/>
      <c r="J80" s="38" t="s">
        <v>33</v>
      </c>
      <c r="K80" s="7"/>
      <c r="L80" s="27"/>
    </row>
    <row r="81" spans="2:12" ht="4.5" customHeight="1" x14ac:dyDescent="0.3">
      <c r="B81" s="7"/>
      <c r="C81" s="33"/>
      <c r="D81" s="7"/>
      <c r="E81" s="7"/>
      <c r="F81" s="7"/>
      <c r="G81" s="7"/>
      <c r="H81" s="27"/>
      <c r="I81" s="7"/>
      <c r="J81" s="7"/>
      <c r="K81" s="7"/>
      <c r="L81" s="27"/>
    </row>
    <row r="82" spans="2:12" x14ac:dyDescent="0.3">
      <c r="B82" s="7"/>
      <c r="C82" s="12" t="s">
        <v>67</v>
      </c>
      <c r="D82" s="7"/>
      <c r="E82" s="64"/>
      <c r="F82" s="64"/>
      <c r="G82" s="64"/>
      <c r="H82" s="64"/>
      <c r="I82" s="64"/>
      <c r="J82" s="64"/>
      <c r="K82" s="7"/>
      <c r="L82" s="7"/>
    </row>
    <row r="83" spans="2:12" ht="4.5" customHeight="1" x14ac:dyDescent="0.3">
      <c r="B83" s="7"/>
      <c r="C83" s="33"/>
      <c r="D83" s="7"/>
      <c r="E83" s="7"/>
      <c r="F83" s="7"/>
      <c r="G83" s="7"/>
      <c r="H83" s="27"/>
      <c r="I83" s="7"/>
      <c r="J83" s="7"/>
      <c r="K83" s="7"/>
      <c r="L83" s="27"/>
    </row>
    <row r="84" spans="2:12" x14ac:dyDescent="0.3">
      <c r="B84" s="7"/>
      <c r="C84" s="33"/>
      <c r="D84" s="7"/>
      <c r="E84" s="7"/>
      <c r="F84" s="7"/>
      <c r="G84" s="7"/>
      <c r="H84" s="27"/>
      <c r="I84" s="7"/>
      <c r="J84" s="7"/>
      <c r="K84" s="7"/>
      <c r="L84" s="27"/>
    </row>
    <row r="85" spans="2:12" ht="28" x14ac:dyDescent="0.3">
      <c r="B85" s="7"/>
      <c r="C85" s="12" t="s">
        <v>66</v>
      </c>
      <c r="D85" s="7"/>
      <c r="E85" s="64"/>
      <c r="F85" s="64"/>
      <c r="G85" s="64"/>
      <c r="H85" s="64"/>
      <c r="I85" s="64"/>
      <c r="J85" s="64"/>
      <c r="K85" s="7"/>
      <c r="L85" s="7"/>
    </row>
    <row r="86" spans="2:12" ht="4.5" customHeight="1" x14ac:dyDescent="0.3">
      <c r="B86" s="7"/>
      <c r="C86" s="33"/>
      <c r="D86" s="7"/>
      <c r="E86" s="7"/>
      <c r="F86" s="7"/>
      <c r="G86" s="7"/>
      <c r="H86" s="27"/>
      <c r="I86" s="7"/>
      <c r="J86" s="7"/>
      <c r="K86" s="7"/>
      <c r="L86" s="27"/>
    </row>
    <row r="87" spans="2:12" ht="28" x14ac:dyDescent="0.3">
      <c r="B87" s="7"/>
      <c r="C87" s="12" t="s">
        <v>69</v>
      </c>
      <c r="D87" s="7"/>
      <c r="E87" s="30"/>
      <c r="F87" s="8"/>
      <c r="G87" s="11"/>
      <c r="H87" s="29"/>
      <c r="I87" s="11"/>
      <c r="J87" s="11"/>
      <c r="K87" s="7"/>
      <c r="L87" s="29"/>
    </row>
    <row r="88" spans="2:12" ht="4.5" customHeight="1" x14ac:dyDescent="0.3">
      <c r="B88" s="7"/>
      <c r="C88" s="33"/>
      <c r="D88" s="7"/>
      <c r="E88" s="7"/>
      <c r="F88" s="7"/>
      <c r="G88" s="7"/>
      <c r="H88" s="27"/>
      <c r="I88" s="7"/>
      <c r="J88" s="7"/>
      <c r="K88" s="7"/>
      <c r="L88" s="27"/>
    </row>
    <row r="89" spans="2:12" x14ac:dyDescent="0.3">
      <c r="B89" s="7"/>
      <c r="C89" s="33" t="s">
        <v>19</v>
      </c>
      <c r="D89" s="7"/>
      <c r="E89" s="1"/>
      <c r="F89" s="8"/>
      <c r="G89" s="7"/>
      <c r="H89" s="27"/>
      <c r="I89" s="7"/>
      <c r="J89" s="7"/>
      <c r="K89" s="7"/>
      <c r="L89" s="27"/>
    </row>
    <row r="90" spans="2:12" ht="4.5" customHeight="1" x14ac:dyDescent="0.3">
      <c r="B90" s="7"/>
      <c r="C90" s="33"/>
      <c r="D90" s="7"/>
      <c r="E90" s="7"/>
      <c r="F90" s="7"/>
      <c r="G90" s="7"/>
      <c r="H90" s="27"/>
      <c r="I90" s="7"/>
      <c r="J90" s="7"/>
      <c r="K90" s="7"/>
      <c r="L90" s="27"/>
    </row>
    <row r="91" spans="2:12" ht="28" x14ac:dyDescent="0.3">
      <c r="B91" s="7"/>
      <c r="C91" s="12" t="s">
        <v>70</v>
      </c>
      <c r="D91" s="12"/>
      <c r="E91" s="4"/>
      <c r="F91" s="8"/>
      <c r="G91" s="7"/>
      <c r="H91" s="27"/>
      <c r="I91" s="7"/>
      <c r="J91" s="7"/>
      <c r="K91" s="7"/>
      <c r="L91" s="27"/>
    </row>
    <row r="92" spans="2:12" ht="4.5" customHeight="1" x14ac:dyDescent="0.3">
      <c r="B92" s="7"/>
      <c r="C92" s="33"/>
      <c r="D92" s="7"/>
      <c r="E92" s="7"/>
      <c r="F92" s="7"/>
      <c r="G92" s="7"/>
      <c r="H92" s="27"/>
      <c r="I92" s="7"/>
      <c r="J92" s="7"/>
      <c r="K92" s="7"/>
      <c r="L92" s="27"/>
    </row>
    <row r="93" spans="2:12" x14ac:dyDescent="0.3">
      <c r="B93" s="7"/>
      <c r="C93" s="33" t="s">
        <v>9</v>
      </c>
      <c r="D93" s="7"/>
      <c r="E93" s="4"/>
      <c r="F93" s="8"/>
      <c r="G93" s="7"/>
      <c r="H93" s="27"/>
      <c r="I93" s="7"/>
      <c r="J93" s="7"/>
      <c r="K93" s="7"/>
      <c r="L93" s="27"/>
    </row>
    <row r="94" spans="2:12" ht="4.5" customHeight="1" x14ac:dyDescent="0.3">
      <c r="B94" s="7"/>
      <c r="C94" s="33"/>
      <c r="D94" s="7"/>
      <c r="E94" s="7"/>
      <c r="F94" s="7"/>
      <c r="G94" s="7"/>
      <c r="H94" s="27"/>
      <c r="I94" s="7"/>
      <c r="J94" s="7"/>
      <c r="K94" s="7"/>
      <c r="L94" s="27"/>
    </row>
    <row r="95" spans="2:12" ht="42" x14ac:dyDescent="0.3">
      <c r="B95" s="7"/>
      <c r="C95" s="12" t="str">
        <f>_xlfn.TEXTJOIN("",FALSE,"Anzahl Wochenenden im Jahr ",Jahr-2," (0 bis 52), die aufgrund Abwesenheit aller Kinder dieser Gruppe geschlossen werden konnten:")</f>
        <v>Anzahl Wochenenden im Jahr 2023 (0 bis 52), die aufgrund Abwesenheit aller Kinder dieser Gruppe geschlossen werden konnten:</v>
      </c>
      <c r="D95" s="12"/>
      <c r="E95" s="1"/>
      <c r="F95" s="8"/>
      <c r="G95" s="7"/>
      <c r="H95" s="27"/>
      <c r="I95" s="7"/>
      <c r="J95" s="7"/>
      <c r="K95" s="7"/>
      <c r="L95" s="27"/>
    </row>
    <row r="96" spans="2:12" x14ac:dyDescent="0.3">
      <c r="B96" s="7"/>
      <c r="C96" s="33"/>
      <c r="D96" s="7"/>
      <c r="E96" s="7"/>
      <c r="F96" s="7"/>
      <c r="G96" s="7"/>
      <c r="H96" s="27"/>
      <c r="I96" s="7"/>
      <c r="J96" s="7"/>
      <c r="K96" s="7"/>
      <c r="L96" s="27"/>
    </row>
    <row r="97" spans="2:12" x14ac:dyDescent="0.3">
      <c r="B97" s="7"/>
      <c r="C97" s="33" t="s">
        <v>39</v>
      </c>
      <c r="D97" s="7"/>
      <c r="E97" s="1"/>
      <c r="F97" s="8"/>
      <c r="G97" s="7"/>
      <c r="H97" s="27"/>
      <c r="I97" s="7"/>
      <c r="J97" s="7"/>
      <c r="K97" s="7"/>
      <c r="L97" s="27"/>
    </row>
    <row r="98" spans="2:12" ht="14.5" thickBot="1" x14ac:dyDescent="0.35">
      <c r="B98" s="7"/>
      <c r="C98" s="33"/>
      <c r="D98" s="7"/>
      <c r="E98" s="7"/>
      <c r="F98" s="7"/>
      <c r="G98" s="7"/>
      <c r="H98" s="27"/>
      <c r="I98" s="7"/>
      <c r="J98" s="7"/>
      <c r="K98" s="7"/>
      <c r="L98" s="27"/>
    </row>
    <row r="99" spans="2:12" ht="28.5" thickBot="1" x14ac:dyDescent="0.35">
      <c r="B99" s="7"/>
      <c r="C99" s="13" t="str">
        <f>_xlfn.TEXTJOIN("",FALSE,"Personaldotation sozialpädagogisches Personal für diese Gruppe am 01.11.",Jahr-1,":")</f>
        <v>Personaldotation sozialpädagogisches Personal für diese Gruppe am 01.11.2024:</v>
      </c>
      <c r="D99" s="13"/>
      <c r="E99" s="2"/>
      <c r="F99" s="8"/>
      <c r="G99" s="14" t="s">
        <v>10</v>
      </c>
      <c r="H99" s="27"/>
      <c r="I99" s="7"/>
      <c r="J99" s="7"/>
      <c r="K99" s="7"/>
      <c r="L99" s="27">
        <f>IF(ISBLANK(E99),0,E99)</f>
        <v>0</v>
      </c>
    </row>
    <row r="100" spans="2:12" ht="4.5" customHeight="1" thickBot="1" x14ac:dyDescent="0.35">
      <c r="B100" s="7"/>
      <c r="C100" s="14"/>
      <c r="D100" s="14"/>
      <c r="E100" s="14"/>
      <c r="F100" s="14"/>
      <c r="G100" s="14"/>
      <c r="H100" s="27"/>
      <c r="I100" s="7"/>
      <c r="J100" s="7"/>
      <c r="K100" s="7"/>
      <c r="L100" s="27"/>
    </row>
    <row r="101" spans="2:12" ht="42.5" thickBot="1" x14ac:dyDescent="0.35">
      <c r="B101" s="7"/>
      <c r="C101" s="15" t="str">
        <f>_xlfn.TEXTJOIN("",FALSE,"Hiervon fallen insgesamt folgende Stellenprozente auf Personal ohne vom BJ anerkannte Ausbildung am 01.11.",Jahr-1,":")</f>
        <v>Hiervon fallen insgesamt folgende Stellenprozente auf Personal ohne vom BJ anerkannte Ausbildung am 01.11.2024:</v>
      </c>
      <c r="D101" s="15"/>
      <c r="E101" s="3"/>
      <c r="F101" s="8"/>
      <c r="G101" s="16" t="s">
        <v>10</v>
      </c>
      <c r="H101" s="27"/>
      <c r="I101" s="7"/>
      <c r="J101" s="7"/>
      <c r="K101" s="7"/>
      <c r="L101" s="27">
        <f>IF(ISBLANK(E101),0,E101)</f>
        <v>0</v>
      </c>
    </row>
    <row r="102" spans="2:12" ht="5.25" customHeight="1" x14ac:dyDescent="0.3">
      <c r="B102" s="33"/>
      <c r="C102" s="15"/>
      <c r="D102" s="15"/>
      <c r="E102" s="33"/>
      <c r="F102" s="8"/>
      <c r="G102" s="16"/>
      <c r="H102" s="27"/>
      <c r="I102" s="33"/>
      <c r="J102" s="33"/>
      <c r="K102" s="33"/>
      <c r="L102" s="27"/>
    </row>
    <row r="103" spans="2:12" ht="27" customHeight="1" x14ac:dyDescent="0.3">
      <c r="B103" s="33"/>
      <c r="C103" s="54" t="str">
        <f>_xlfn.TEXTJOIN("",FALSE,"Stellenprozent für den Zuschlag Geschlossenheit am 01.11.",Jahr-1,":")</f>
        <v>Stellenprozent für den Zuschlag Geschlossenheit am 01.11.2024:</v>
      </c>
      <c r="D103" s="15"/>
      <c r="E103" s="45"/>
      <c r="F103" s="8"/>
      <c r="G103" s="55" t="s">
        <v>10</v>
      </c>
      <c r="H103" s="27"/>
      <c r="I103" s="33"/>
      <c r="J103" s="33"/>
      <c r="K103" s="33"/>
      <c r="L103" s="27"/>
    </row>
    <row r="104" spans="2:12" x14ac:dyDescent="0.3">
      <c r="B104" s="7"/>
      <c r="C104" s="7"/>
      <c r="D104" s="7"/>
      <c r="E104" s="7"/>
      <c r="F104" s="7"/>
      <c r="G104" s="7"/>
      <c r="H104" s="27"/>
      <c r="I104" s="7"/>
      <c r="J104" s="7"/>
      <c r="K104" s="7"/>
      <c r="L104" s="27"/>
    </row>
    <row r="105" spans="2:12" x14ac:dyDescent="0.3">
      <c r="B105" s="7"/>
      <c r="C105" s="10" t="s">
        <v>16</v>
      </c>
      <c r="D105" s="10"/>
      <c r="E105" s="7" t="s">
        <v>59</v>
      </c>
      <c r="F105" s="8"/>
      <c r="G105" s="61"/>
      <c r="H105" s="62"/>
      <c r="I105" s="62"/>
      <c r="J105" s="63"/>
      <c r="K105" s="7"/>
      <c r="L105" s="7"/>
    </row>
    <row r="106" spans="2:12" ht="4.5" customHeight="1" x14ac:dyDescent="0.3">
      <c r="B106" s="7"/>
      <c r="C106" s="7"/>
      <c r="D106" s="7"/>
      <c r="E106" s="7"/>
      <c r="F106" s="7"/>
      <c r="G106" s="7"/>
      <c r="H106" s="27"/>
      <c r="I106" s="7"/>
      <c r="J106" s="7"/>
      <c r="K106" s="7"/>
      <c r="L106" s="27"/>
    </row>
    <row r="107" spans="2:12" x14ac:dyDescent="0.3">
      <c r="B107" s="7"/>
      <c r="C107" s="33" t="s">
        <v>2</v>
      </c>
      <c r="D107" s="7"/>
      <c r="E107" s="1"/>
      <c r="F107" s="8"/>
      <c r="G107" s="8"/>
      <c r="H107" s="28"/>
      <c r="I107" s="8"/>
      <c r="J107" s="8"/>
      <c r="K107" s="7"/>
      <c r="L107" s="27">
        <f>IF(ISBLANK(E107),0,E107)</f>
        <v>0</v>
      </c>
    </row>
    <row r="108" spans="2:12" ht="4.5" customHeight="1" x14ac:dyDescent="0.3">
      <c r="B108" s="7"/>
      <c r="C108" s="33"/>
      <c r="D108" s="7"/>
      <c r="E108" s="7"/>
      <c r="F108" s="7"/>
      <c r="G108" s="7"/>
      <c r="H108" s="27"/>
      <c r="I108" s="7"/>
      <c r="J108" s="7"/>
      <c r="K108" s="7"/>
      <c r="L108" s="27"/>
    </row>
    <row r="109" spans="2:12" x14ac:dyDescent="0.3">
      <c r="B109" s="7"/>
      <c r="C109" s="33" t="s">
        <v>3</v>
      </c>
      <c r="D109" s="7"/>
      <c r="E109" s="37" t="s">
        <v>64</v>
      </c>
      <c r="F109" s="7"/>
      <c r="G109" s="1"/>
      <c r="H109" s="38" t="s">
        <v>65</v>
      </c>
      <c r="I109" s="1"/>
      <c r="J109" s="37" t="s">
        <v>33</v>
      </c>
      <c r="K109" s="7"/>
      <c r="L109" s="27"/>
    </row>
    <row r="110" spans="2:12" ht="4.5" customHeight="1" x14ac:dyDescent="0.3">
      <c r="B110" s="7"/>
      <c r="C110" s="33"/>
      <c r="D110" s="7"/>
      <c r="E110" s="7"/>
      <c r="F110" s="7"/>
      <c r="G110" s="7"/>
      <c r="H110" s="27"/>
      <c r="I110" s="7"/>
      <c r="J110" s="33"/>
      <c r="K110" s="7"/>
      <c r="L110" s="27"/>
    </row>
    <row r="111" spans="2:12" x14ac:dyDescent="0.3">
      <c r="B111" s="7"/>
      <c r="C111" s="33" t="s">
        <v>4</v>
      </c>
      <c r="D111" s="7"/>
      <c r="E111" s="37" t="s">
        <v>65</v>
      </c>
      <c r="F111" s="7"/>
      <c r="G111" s="1"/>
      <c r="H111" s="27"/>
      <c r="I111" s="7"/>
      <c r="J111" s="38" t="s">
        <v>33</v>
      </c>
      <c r="K111" s="7"/>
      <c r="L111" s="27"/>
    </row>
    <row r="112" spans="2:12" ht="4.5" customHeight="1" x14ac:dyDescent="0.3">
      <c r="B112" s="7"/>
      <c r="C112" s="33"/>
      <c r="D112" s="7"/>
      <c r="E112" s="7"/>
      <c r="F112" s="7"/>
      <c r="G112" s="7"/>
      <c r="H112" s="27"/>
      <c r="I112" s="7"/>
      <c r="J112" s="7"/>
      <c r="K112" s="7"/>
      <c r="L112" s="27"/>
    </row>
    <row r="113" spans="2:12" x14ac:dyDescent="0.3">
      <c r="B113" s="7"/>
      <c r="C113" s="12" t="s">
        <v>67</v>
      </c>
      <c r="D113" s="7"/>
      <c r="E113" s="64"/>
      <c r="F113" s="64"/>
      <c r="G113" s="64"/>
      <c r="H113" s="64"/>
      <c r="I113" s="64"/>
      <c r="J113" s="64"/>
      <c r="K113" s="7"/>
      <c r="L113" s="7"/>
    </row>
    <row r="114" spans="2:12" ht="4.5" customHeight="1" x14ac:dyDescent="0.3">
      <c r="B114" s="7"/>
      <c r="C114" s="33"/>
      <c r="D114" s="7"/>
      <c r="E114" s="7"/>
      <c r="F114" s="7"/>
      <c r="G114" s="7"/>
      <c r="H114" s="27"/>
      <c r="I114" s="7"/>
      <c r="J114" s="7"/>
      <c r="K114" s="7"/>
      <c r="L114" s="27"/>
    </row>
    <row r="115" spans="2:12" x14ac:dyDescent="0.3">
      <c r="B115" s="7"/>
      <c r="C115" s="33"/>
      <c r="D115" s="7"/>
      <c r="E115" s="7"/>
      <c r="F115" s="7"/>
      <c r="G115" s="7"/>
      <c r="H115" s="27"/>
      <c r="I115" s="7"/>
      <c r="J115" s="7"/>
      <c r="K115" s="7"/>
      <c r="L115" s="27"/>
    </row>
    <row r="116" spans="2:12" ht="28" x14ac:dyDescent="0.3">
      <c r="B116" s="7"/>
      <c r="C116" s="12" t="s">
        <v>66</v>
      </c>
      <c r="D116" s="7"/>
      <c r="E116" s="64"/>
      <c r="F116" s="64"/>
      <c r="G116" s="64"/>
      <c r="H116" s="64"/>
      <c r="I116" s="64"/>
      <c r="J116" s="64"/>
      <c r="K116" s="7"/>
      <c r="L116" s="7"/>
    </row>
    <row r="117" spans="2:12" ht="4.5" customHeight="1" x14ac:dyDescent="0.3">
      <c r="B117" s="7"/>
      <c r="C117" s="33"/>
      <c r="D117" s="7"/>
      <c r="E117" s="7"/>
      <c r="F117" s="7"/>
      <c r="G117" s="7"/>
      <c r="H117" s="27"/>
      <c r="I117" s="7"/>
      <c r="J117" s="7"/>
      <c r="K117" s="7"/>
      <c r="L117" s="27"/>
    </row>
    <row r="118" spans="2:12" ht="28" x14ac:dyDescent="0.3">
      <c r="B118" s="7"/>
      <c r="C118" s="12" t="s">
        <v>69</v>
      </c>
      <c r="D118" s="7"/>
      <c r="E118" s="30"/>
      <c r="F118" s="8"/>
      <c r="G118" s="11"/>
      <c r="H118" s="29"/>
      <c r="I118" s="11"/>
      <c r="J118" s="11"/>
      <c r="K118" s="7"/>
      <c r="L118" s="29"/>
    </row>
    <row r="119" spans="2:12" ht="4.5" customHeight="1" x14ac:dyDescent="0.3">
      <c r="B119" s="7"/>
      <c r="C119" s="33"/>
      <c r="D119" s="7"/>
      <c r="E119" s="7"/>
      <c r="F119" s="7"/>
      <c r="G119" s="7"/>
      <c r="H119" s="27"/>
      <c r="I119" s="7"/>
      <c r="J119" s="7"/>
      <c r="K119" s="7"/>
      <c r="L119" s="27"/>
    </row>
    <row r="120" spans="2:12" x14ac:dyDescent="0.3">
      <c r="B120" s="7"/>
      <c r="C120" s="33" t="s">
        <v>19</v>
      </c>
      <c r="D120" s="7"/>
      <c r="E120" s="1"/>
      <c r="F120" s="8"/>
      <c r="G120" s="7"/>
      <c r="H120" s="27"/>
      <c r="I120" s="7"/>
      <c r="J120" s="7"/>
      <c r="K120" s="7"/>
      <c r="L120" s="27"/>
    </row>
    <row r="121" spans="2:12" ht="4.5" customHeight="1" x14ac:dyDescent="0.3">
      <c r="B121" s="7"/>
      <c r="C121" s="33"/>
      <c r="D121" s="7"/>
      <c r="E121" s="7"/>
      <c r="F121" s="7"/>
      <c r="G121" s="7"/>
      <c r="H121" s="27"/>
      <c r="I121" s="7"/>
      <c r="J121" s="7"/>
      <c r="K121" s="7"/>
      <c r="L121" s="27"/>
    </row>
    <row r="122" spans="2:12" ht="28" x14ac:dyDescent="0.3">
      <c r="B122" s="7"/>
      <c r="C122" s="12" t="s">
        <v>70</v>
      </c>
      <c r="D122" s="12"/>
      <c r="E122" s="30"/>
      <c r="F122" s="8"/>
      <c r="G122" s="7"/>
      <c r="H122" s="27"/>
      <c r="I122" s="7"/>
      <c r="J122" s="7"/>
      <c r="K122" s="7"/>
      <c r="L122" s="27"/>
    </row>
    <row r="123" spans="2:12" ht="4.5" customHeight="1" x14ac:dyDescent="0.3">
      <c r="B123" s="7"/>
      <c r="C123" s="33"/>
      <c r="D123" s="7"/>
      <c r="E123" s="7"/>
      <c r="F123" s="7"/>
      <c r="G123" s="7"/>
      <c r="H123" s="27"/>
      <c r="I123" s="7"/>
      <c r="J123" s="7"/>
      <c r="K123" s="7"/>
      <c r="L123" s="27"/>
    </row>
    <row r="124" spans="2:12" x14ac:dyDescent="0.3">
      <c r="B124" s="7"/>
      <c r="C124" s="33" t="s">
        <v>9</v>
      </c>
      <c r="D124" s="7"/>
      <c r="E124" s="30"/>
      <c r="F124" s="8"/>
      <c r="G124" s="7"/>
      <c r="H124" s="27"/>
      <c r="I124" s="7"/>
      <c r="J124" s="7"/>
      <c r="K124" s="7"/>
      <c r="L124" s="27"/>
    </row>
    <row r="125" spans="2:12" x14ac:dyDescent="0.3">
      <c r="B125" s="7"/>
      <c r="C125" s="33"/>
      <c r="D125" s="7"/>
      <c r="E125" s="7"/>
      <c r="F125" s="7"/>
      <c r="G125" s="7"/>
      <c r="H125" s="27"/>
      <c r="I125" s="7"/>
      <c r="J125" s="7"/>
      <c r="K125" s="7"/>
      <c r="L125" s="27"/>
    </row>
    <row r="126" spans="2:12" ht="42" x14ac:dyDescent="0.3">
      <c r="B126" s="7"/>
      <c r="C126" s="12" t="str">
        <f>_xlfn.TEXTJOIN("",FALSE,"Anzahl Wochenenden im Jahr ",Jahr-2," (0 bis 52), die aufgrund Abwesenheit aller Kinder dieser Gruppe geschlossen werden konnten:")</f>
        <v>Anzahl Wochenenden im Jahr 2023 (0 bis 52), die aufgrund Abwesenheit aller Kinder dieser Gruppe geschlossen werden konnten:</v>
      </c>
      <c r="D126" s="12"/>
      <c r="E126" s="1"/>
      <c r="F126" s="8"/>
      <c r="G126" s="7"/>
      <c r="H126" s="27"/>
      <c r="I126" s="7"/>
      <c r="J126" s="7"/>
      <c r="K126" s="7"/>
      <c r="L126" s="27"/>
    </row>
    <row r="127" spans="2:12" ht="8.25" customHeight="1" x14ac:dyDescent="0.3">
      <c r="B127" s="7"/>
      <c r="C127" s="33"/>
      <c r="D127" s="12"/>
      <c r="E127" s="7"/>
      <c r="F127" s="7"/>
      <c r="G127" s="7"/>
      <c r="H127" s="27"/>
      <c r="I127" s="7"/>
      <c r="J127" s="7"/>
      <c r="K127" s="7"/>
      <c r="L127" s="27"/>
    </row>
    <row r="128" spans="2:12" x14ac:dyDescent="0.3">
      <c r="B128" s="7"/>
      <c r="C128" s="33" t="s">
        <v>39</v>
      </c>
      <c r="D128" s="7"/>
      <c r="E128" s="1"/>
      <c r="F128" s="8"/>
      <c r="G128" s="7"/>
      <c r="H128" s="27"/>
      <c r="I128" s="7"/>
      <c r="J128" s="7"/>
      <c r="K128" s="7"/>
      <c r="L128" s="27"/>
    </row>
    <row r="129" spans="2:12" ht="14.5" thickBot="1" x14ac:dyDescent="0.35">
      <c r="B129" s="7"/>
      <c r="C129" s="33"/>
      <c r="D129" s="7"/>
      <c r="E129" s="7"/>
      <c r="F129" s="7"/>
      <c r="G129" s="7"/>
      <c r="H129" s="27"/>
      <c r="I129" s="7"/>
      <c r="J129" s="7"/>
      <c r="K129" s="7"/>
      <c r="L129" s="27"/>
    </row>
    <row r="130" spans="2:12" ht="28.5" thickBot="1" x14ac:dyDescent="0.35">
      <c r="B130" s="7"/>
      <c r="C130" s="13" t="str">
        <f>_xlfn.TEXTJOIN("",FALSE,"Personaldotation sozialpädagogisches Personal für diese Gruppe am 01.11.",Jahr-1,":")</f>
        <v>Personaldotation sozialpädagogisches Personal für diese Gruppe am 01.11.2024:</v>
      </c>
      <c r="D130" s="13"/>
      <c r="E130" s="2"/>
      <c r="F130" s="8"/>
      <c r="G130" s="14" t="s">
        <v>10</v>
      </c>
      <c r="H130" s="27"/>
      <c r="I130" s="7"/>
      <c r="J130" s="7"/>
      <c r="K130" s="7"/>
      <c r="L130" s="27">
        <f>IF(ISBLANK(E130),0,E130)</f>
        <v>0</v>
      </c>
    </row>
    <row r="131" spans="2:12" ht="4.4000000000000004" customHeight="1" thickBot="1" x14ac:dyDescent="0.35">
      <c r="B131" s="7"/>
      <c r="C131" s="14"/>
      <c r="D131" s="14"/>
      <c r="E131" s="14"/>
      <c r="F131" s="14"/>
      <c r="G131" s="14"/>
      <c r="H131" s="27"/>
      <c r="I131" s="7"/>
      <c r="J131" s="7"/>
      <c r="K131" s="7"/>
      <c r="L131" s="27"/>
    </row>
    <row r="132" spans="2:12" ht="42.5" thickBot="1" x14ac:dyDescent="0.35">
      <c r="B132" s="7"/>
      <c r="C132" s="15" t="str">
        <f>_xlfn.TEXTJOIN("",FALSE,"Hiervon fallen insgesamt folgende Stellenprozente auf Personal ohne vom BJ anerkannte Ausbildung am 01.11.",Jahr-1,":")</f>
        <v>Hiervon fallen insgesamt folgende Stellenprozente auf Personal ohne vom BJ anerkannte Ausbildung am 01.11.2024:</v>
      </c>
      <c r="D132" s="15"/>
      <c r="E132" s="3"/>
      <c r="F132" s="8"/>
      <c r="G132" s="16" t="s">
        <v>10</v>
      </c>
      <c r="H132" s="27"/>
      <c r="I132" s="7"/>
      <c r="J132" s="7"/>
      <c r="K132" s="7"/>
      <c r="L132" s="27">
        <f>IF(ISBLANK(E132),0,E132)</f>
        <v>0</v>
      </c>
    </row>
    <row r="133" spans="2:12" ht="5.25" customHeight="1" x14ac:dyDescent="0.3">
      <c r="B133" s="33"/>
      <c r="C133" s="15"/>
      <c r="D133" s="15"/>
      <c r="E133" s="33"/>
      <c r="F133" s="8"/>
      <c r="G133" s="16"/>
      <c r="H133" s="27"/>
      <c r="I133" s="33"/>
      <c r="J133" s="33"/>
      <c r="K133" s="33"/>
      <c r="L133" s="27"/>
    </row>
    <row r="134" spans="2:12" ht="27" customHeight="1" x14ac:dyDescent="0.3">
      <c r="B134" s="33"/>
      <c r="C134" s="54" t="str">
        <f>_xlfn.TEXTJOIN("",FALSE,"Stellenprozent für den Zuschlag Geschlossenheit am 01.11.",Jahr-1,":")</f>
        <v>Stellenprozent für den Zuschlag Geschlossenheit am 01.11.2024:</v>
      </c>
      <c r="D134" s="15"/>
      <c r="E134" s="45"/>
      <c r="F134" s="8"/>
      <c r="G134" s="55" t="s">
        <v>10</v>
      </c>
      <c r="H134" s="27"/>
      <c r="I134" s="33"/>
      <c r="J134" s="33"/>
      <c r="K134" s="33"/>
      <c r="L134" s="27"/>
    </row>
    <row r="135" spans="2:12" x14ac:dyDescent="0.3">
      <c r="B135" s="33"/>
      <c r="C135" s="15"/>
      <c r="D135" s="15"/>
      <c r="E135" s="33"/>
      <c r="F135" s="8"/>
      <c r="G135" s="16"/>
      <c r="H135" s="27"/>
      <c r="I135" s="33"/>
      <c r="J135" s="33"/>
      <c r="K135" s="33"/>
      <c r="L135" s="27"/>
    </row>
    <row r="136" spans="2:12" x14ac:dyDescent="0.3">
      <c r="B136" s="33"/>
      <c r="C136" s="10" t="s">
        <v>17</v>
      </c>
      <c r="D136" s="10"/>
      <c r="E136" s="33" t="s">
        <v>59</v>
      </c>
      <c r="F136" s="8"/>
      <c r="G136" s="61"/>
      <c r="H136" s="62"/>
      <c r="I136" s="62"/>
      <c r="J136" s="63"/>
      <c r="K136" s="33"/>
      <c r="L136" s="33"/>
    </row>
    <row r="137" spans="2:12" ht="4.5" customHeight="1" x14ac:dyDescent="0.3">
      <c r="B137" s="7"/>
      <c r="C137" s="7"/>
      <c r="D137" s="7"/>
      <c r="E137" s="7"/>
      <c r="F137" s="7"/>
      <c r="G137" s="7"/>
      <c r="H137" s="27"/>
      <c r="I137" s="7"/>
      <c r="J137" s="7"/>
      <c r="K137" s="7"/>
      <c r="L137" s="27"/>
    </row>
    <row r="138" spans="2:12" x14ac:dyDescent="0.3">
      <c r="B138" s="7"/>
      <c r="C138" s="33" t="s">
        <v>2</v>
      </c>
      <c r="D138" s="7"/>
      <c r="E138" s="1"/>
      <c r="F138" s="8"/>
      <c r="G138" s="8"/>
      <c r="H138" s="28"/>
      <c r="I138" s="8"/>
      <c r="J138" s="8"/>
      <c r="K138" s="7"/>
      <c r="L138" s="27">
        <f>IF(ISBLANK(E138),0,E138)</f>
        <v>0</v>
      </c>
    </row>
    <row r="139" spans="2:12" ht="4.5" customHeight="1" x14ac:dyDescent="0.3">
      <c r="B139" s="7"/>
      <c r="C139" s="33"/>
      <c r="D139" s="7"/>
      <c r="E139" s="7"/>
      <c r="F139" s="7"/>
      <c r="G139" s="7"/>
      <c r="H139" s="27"/>
      <c r="I139" s="7"/>
      <c r="J139" s="7"/>
      <c r="K139" s="7"/>
      <c r="L139" s="27"/>
    </row>
    <row r="140" spans="2:12" x14ac:dyDescent="0.3">
      <c r="B140" s="7"/>
      <c r="C140" s="33" t="s">
        <v>3</v>
      </c>
      <c r="D140" s="7"/>
      <c r="E140" s="37" t="s">
        <v>64</v>
      </c>
      <c r="F140" s="8"/>
      <c r="G140" s="1"/>
      <c r="H140" s="38" t="s">
        <v>65</v>
      </c>
      <c r="I140" s="1"/>
      <c r="J140" s="37" t="s">
        <v>33</v>
      </c>
      <c r="K140" s="7"/>
      <c r="L140" s="27"/>
    </row>
    <row r="141" spans="2:12" ht="4.5" customHeight="1" x14ac:dyDescent="0.3">
      <c r="B141" s="7"/>
      <c r="C141" s="33"/>
      <c r="D141" s="7"/>
      <c r="E141" s="7"/>
      <c r="F141" s="7"/>
      <c r="G141" s="7"/>
      <c r="H141" s="27"/>
      <c r="I141" s="7"/>
      <c r="J141" s="33"/>
      <c r="K141" s="7"/>
      <c r="L141" s="27"/>
    </row>
    <row r="142" spans="2:12" x14ac:dyDescent="0.3">
      <c r="B142" s="7"/>
      <c r="C142" s="33" t="s">
        <v>4</v>
      </c>
      <c r="D142" s="7"/>
      <c r="E142" s="37" t="s">
        <v>65</v>
      </c>
      <c r="F142" s="8"/>
      <c r="G142" s="1"/>
      <c r="H142" s="27"/>
      <c r="I142" s="7"/>
      <c r="J142" s="38" t="s">
        <v>33</v>
      </c>
      <c r="K142" s="7"/>
      <c r="L142" s="27"/>
    </row>
    <row r="143" spans="2:12" ht="4.5" customHeight="1" x14ac:dyDescent="0.3">
      <c r="B143" s="7"/>
      <c r="C143" s="33"/>
      <c r="D143" s="7"/>
      <c r="E143" s="7"/>
      <c r="F143" s="7"/>
      <c r="G143" s="7"/>
      <c r="H143" s="27"/>
      <c r="I143" s="7"/>
      <c r="J143" s="7"/>
      <c r="K143" s="7"/>
      <c r="L143" s="27"/>
    </row>
    <row r="144" spans="2:12" x14ac:dyDescent="0.3">
      <c r="B144" s="7"/>
      <c r="C144" s="12" t="s">
        <v>67</v>
      </c>
      <c r="D144" s="7"/>
      <c r="E144" s="64"/>
      <c r="F144" s="64"/>
      <c r="G144" s="64"/>
      <c r="H144" s="64"/>
      <c r="I144" s="64"/>
      <c r="J144" s="64"/>
      <c r="K144" s="7"/>
      <c r="L144" s="7"/>
    </row>
    <row r="145" spans="2:12" ht="4.5" customHeight="1" x14ac:dyDescent="0.3">
      <c r="B145" s="7"/>
      <c r="C145" s="33"/>
      <c r="D145" s="7"/>
      <c r="E145" s="7"/>
      <c r="F145" s="7"/>
      <c r="G145" s="7"/>
      <c r="H145" s="27"/>
      <c r="I145" s="7"/>
      <c r="J145" s="7"/>
      <c r="K145" s="7"/>
      <c r="L145" s="27"/>
    </row>
    <row r="146" spans="2:12" x14ac:dyDescent="0.3">
      <c r="B146" s="7"/>
      <c r="C146" s="33"/>
      <c r="D146" s="7"/>
      <c r="E146" s="7"/>
      <c r="F146" s="7"/>
      <c r="G146" s="7"/>
      <c r="H146" s="27"/>
      <c r="I146" s="7"/>
      <c r="J146" s="7"/>
      <c r="K146" s="7"/>
      <c r="L146" s="27"/>
    </row>
    <row r="147" spans="2:12" ht="28" x14ac:dyDescent="0.3">
      <c r="B147" s="7"/>
      <c r="C147" s="12" t="s">
        <v>66</v>
      </c>
      <c r="D147" s="7"/>
      <c r="E147" s="64"/>
      <c r="F147" s="64"/>
      <c r="G147" s="64"/>
      <c r="H147" s="64"/>
      <c r="I147" s="64"/>
      <c r="J147" s="64"/>
      <c r="K147" s="7"/>
      <c r="L147" s="7"/>
    </row>
    <row r="148" spans="2:12" ht="4.5" customHeight="1" x14ac:dyDescent="0.3">
      <c r="B148" s="7"/>
      <c r="C148" s="33"/>
      <c r="D148" s="7"/>
      <c r="E148" s="7"/>
      <c r="F148" s="7"/>
      <c r="G148" s="7"/>
      <c r="H148" s="27"/>
      <c r="I148" s="7"/>
      <c r="J148" s="7"/>
      <c r="K148" s="7"/>
      <c r="L148" s="27"/>
    </row>
    <row r="149" spans="2:12" ht="28" x14ac:dyDescent="0.3">
      <c r="B149" s="7"/>
      <c r="C149" s="12" t="s">
        <v>69</v>
      </c>
      <c r="D149" s="7"/>
      <c r="E149" s="30"/>
      <c r="F149" s="8"/>
      <c r="G149" s="11"/>
      <c r="H149" s="29"/>
      <c r="I149" s="11"/>
      <c r="J149" s="11"/>
      <c r="K149" s="7"/>
      <c r="L149" s="29"/>
    </row>
    <row r="150" spans="2:12" ht="4.5" customHeight="1" x14ac:dyDescent="0.3">
      <c r="B150" s="7"/>
      <c r="C150" s="33"/>
      <c r="D150" s="7"/>
      <c r="E150" s="7"/>
      <c r="F150" s="7"/>
      <c r="G150" s="7"/>
      <c r="H150" s="27"/>
      <c r="I150" s="7"/>
      <c r="J150" s="7"/>
      <c r="K150" s="7"/>
      <c r="L150" s="27"/>
    </row>
    <row r="151" spans="2:12" x14ac:dyDescent="0.3">
      <c r="B151" s="7"/>
      <c r="C151" s="33" t="s">
        <v>19</v>
      </c>
      <c r="D151" s="7"/>
      <c r="E151" s="1"/>
      <c r="F151" s="8"/>
      <c r="G151" s="7"/>
      <c r="H151" s="27"/>
      <c r="I151" s="7"/>
      <c r="J151" s="7"/>
      <c r="K151" s="7"/>
      <c r="L151" s="27"/>
    </row>
    <row r="152" spans="2:12" ht="4.5" customHeight="1" x14ac:dyDescent="0.3">
      <c r="B152" s="7"/>
      <c r="C152" s="33"/>
      <c r="D152" s="7"/>
      <c r="E152" s="7"/>
      <c r="F152" s="7"/>
      <c r="G152" s="7"/>
      <c r="H152" s="27"/>
      <c r="I152" s="7"/>
      <c r="J152" s="7"/>
      <c r="K152" s="7"/>
      <c r="L152" s="27"/>
    </row>
    <row r="153" spans="2:12" ht="28" x14ac:dyDescent="0.3">
      <c r="B153" s="7"/>
      <c r="C153" s="12" t="s">
        <v>70</v>
      </c>
      <c r="D153" s="12"/>
      <c r="E153" s="30"/>
      <c r="F153" s="8"/>
      <c r="G153" s="7"/>
      <c r="H153" s="27"/>
      <c r="I153" s="7"/>
      <c r="J153" s="7"/>
      <c r="K153" s="7"/>
      <c r="L153" s="27"/>
    </row>
    <row r="154" spans="2:12" ht="4.5" customHeight="1" x14ac:dyDescent="0.3">
      <c r="B154" s="7"/>
      <c r="C154" s="33"/>
      <c r="D154" s="7"/>
      <c r="E154" s="7"/>
      <c r="F154" s="7"/>
      <c r="G154" s="7"/>
      <c r="H154" s="27"/>
      <c r="I154" s="7"/>
      <c r="J154" s="7"/>
      <c r="K154" s="7"/>
      <c r="L154" s="27"/>
    </row>
    <row r="155" spans="2:12" x14ac:dyDescent="0.3">
      <c r="B155" s="7"/>
      <c r="C155" s="33" t="s">
        <v>9</v>
      </c>
      <c r="D155" s="7"/>
      <c r="E155" s="4"/>
      <c r="F155" s="8"/>
      <c r="G155" s="7"/>
      <c r="H155" s="27"/>
      <c r="I155" s="7"/>
      <c r="J155" s="7"/>
      <c r="K155" s="7"/>
      <c r="L155" s="27"/>
    </row>
    <row r="156" spans="2:12" ht="4.5" customHeight="1" x14ac:dyDescent="0.3">
      <c r="B156" s="7"/>
      <c r="C156" s="33"/>
      <c r="D156" s="7"/>
      <c r="E156" s="7"/>
      <c r="F156" s="7"/>
      <c r="G156" s="7"/>
      <c r="H156" s="27"/>
      <c r="I156" s="7"/>
      <c r="J156" s="7"/>
      <c r="K156" s="7"/>
      <c r="L156" s="27"/>
    </row>
    <row r="157" spans="2:12" ht="42" x14ac:dyDescent="0.3">
      <c r="B157" s="7"/>
      <c r="C157" s="12" t="str">
        <f>_xlfn.TEXTJOIN("",FALSE,"Anzahl Wochenenden im Jahr ",Jahr-2," (0 bis 52), die aufgrund Abwesenheit aller Kinder dieser Gruppe geschlossen werden konnten:")</f>
        <v>Anzahl Wochenenden im Jahr 2023 (0 bis 52), die aufgrund Abwesenheit aller Kinder dieser Gruppe geschlossen werden konnten:</v>
      </c>
      <c r="D157" s="12"/>
      <c r="E157" s="1"/>
      <c r="F157" s="8"/>
      <c r="G157" s="7"/>
      <c r="H157" s="27"/>
      <c r="I157" s="7"/>
      <c r="J157" s="7"/>
      <c r="K157" s="7"/>
      <c r="L157" s="27"/>
    </row>
    <row r="158" spans="2:12" x14ac:dyDescent="0.3">
      <c r="B158" s="7"/>
      <c r="C158" s="33"/>
      <c r="D158" s="7"/>
      <c r="E158" s="7"/>
      <c r="F158" s="7"/>
      <c r="G158" s="7"/>
      <c r="H158" s="27"/>
      <c r="I158" s="7"/>
      <c r="J158" s="7"/>
      <c r="K158" s="7"/>
      <c r="L158" s="27"/>
    </row>
    <row r="159" spans="2:12" x14ac:dyDescent="0.3">
      <c r="B159" s="7"/>
      <c r="C159" s="33" t="s">
        <v>39</v>
      </c>
      <c r="D159" s="7"/>
      <c r="E159" s="1"/>
      <c r="F159" s="8"/>
      <c r="G159" s="7"/>
      <c r="H159" s="27"/>
      <c r="I159" s="7"/>
      <c r="J159" s="7"/>
      <c r="K159" s="7"/>
      <c r="L159" s="27"/>
    </row>
    <row r="160" spans="2:12" ht="14.5" thickBot="1" x14ac:dyDescent="0.35">
      <c r="B160" s="7"/>
      <c r="C160" s="33"/>
      <c r="D160" s="7"/>
      <c r="E160" s="7"/>
      <c r="F160" s="7"/>
      <c r="G160" s="7"/>
      <c r="H160" s="27"/>
      <c r="I160" s="7"/>
      <c r="J160" s="7"/>
      <c r="K160" s="7"/>
      <c r="L160" s="27"/>
    </row>
    <row r="161" spans="2:12" ht="28.5" thickBot="1" x14ac:dyDescent="0.35">
      <c r="B161" s="7"/>
      <c r="C161" s="13" t="str">
        <f>_xlfn.TEXTJOIN("",FALSE,"Personaldotation sozialpädagogisches Personal für diese Gruppe am 01.11.",Jahr-1,":")</f>
        <v>Personaldotation sozialpädagogisches Personal für diese Gruppe am 01.11.2024:</v>
      </c>
      <c r="D161" s="13"/>
      <c r="E161" s="2"/>
      <c r="F161" s="8"/>
      <c r="G161" s="14" t="s">
        <v>10</v>
      </c>
      <c r="H161" s="27"/>
      <c r="I161" s="7"/>
      <c r="J161" s="7"/>
      <c r="K161" s="7"/>
      <c r="L161" s="27">
        <f>IF(ISBLANK(E161),0,E161)</f>
        <v>0</v>
      </c>
    </row>
    <row r="162" spans="2:12" ht="4.5" customHeight="1" thickBot="1" x14ac:dyDescent="0.35">
      <c r="B162" s="7"/>
      <c r="C162" s="14"/>
      <c r="D162" s="14"/>
      <c r="E162" s="14"/>
      <c r="F162" s="14"/>
      <c r="G162" s="14"/>
      <c r="H162" s="27"/>
      <c r="I162" s="7"/>
      <c r="J162" s="7"/>
      <c r="K162" s="7"/>
      <c r="L162" s="27"/>
    </row>
    <row r="163" spans="2:12" ht="42.5" thickBot="1" x14ac:dyDescent="0.35">
      <c r="B163" s="7"/>
      <c r="C163" s="15" t="str">
        <f>_xlfn.TEXTJOIN("",FALSE,"Hiervon fallen insgesamt folgende Stellenprozente auf Personal ohne vom BJ anerkannte Ausbildung am 01.11.",Jahr-1,":")</f>
        <v>Hiervon fallen insgesamt folgende Stellenprozente auf Personal ohne vom BJ anerkannte Ausbildung am 01.11.2024:</v>
      </c>
      <c r="D163" s="15"/>
      <c r="E163" s="3"/>
      <c r="F163" s="8"/>
      <c r="G163" s="16" t="s">
        <v>10</v>
      </c>
      <c r="H163" s="27"/>
      <c r="I163" s="7"/>
      <c r="J163" s="7"/>
      <c r="K163" s="7"/>
      <c r="L163" s="27">
        <f>IF(ISBLANK(E163),0,E163)</f>
        <v>0</v>
      </c>
    </row>
    <row r="164" spans="2:12" ht="5.25" customHeight="1" x14ac:dyDescent="0.3">
      <c r="B164" s="33"/>
      <c r="C164" s="15"/>
      <c r="D164" s="15"/>
      <c r="E164" s="33"/>
      <c r="F164" s="8"/>
      <c r="G164" s="16"/>
      <c r="H164" s="27"/>
      <c r="I164" s="33"/>
      <c r="J164" s="33"/>
      <c r="K164" s="33"/>
      <c r="L164" s="27"/>
    </row>
    <row r="165" spans="2:12" ht="27" customHeight="1" x14ac:dyDescent="0.3">
      <c r="B165" s="33"/>
      <c r="C165" s="54" t="str">
        <f>_xlfn.TEXTJOIN("",FALSE,"Stellenprozent für den Zuschlag Geschlossenheit am 01.11.",Jahr-1,":")</f>
        <v>Stellenprozent für den Zuschlag Geschlossenheit am 01.11.2024:</v>
      </c>
      <c r="D165" s="15"/>
      <c r="E165" s="45"/>
      <c r="F165" s="8"/>
      <c r="G165" s="55" t="s">
        <v>10</v>
      </c>
      <c r="H165" s="27"/>
      <c r="I165" s="33"/>
      <c r="J165" s="33"/>
      <c r="K165" s="33"/>
      <c r="L165" s="27"/>
    </row>
    <row r="166" spans="2:12" x14ac:dyDescent="0.3">
      <c r="B166" s="7"/>
      <c r="C166" s="7"/>
      <c r="D166" s="7"/>
      <c r="E166" s="7"/>
      <c r="F166" s="7"/>
      <c r="G166" s="7"/>
      <c r="H166" s="27"/>
      <c r="I166" s="7"/>
      <c r="J166" s="7"/>
      <c r="K166" s="7"/>
      <c r="L166" s="27"/>
    </row>
    <row r="167" spans="2:12" x14ac:dyDescent="0.3">
      <c r="B167" s="7"/>
      <c r="C167" s="10" t="s">
        <v>18</v>
      </c>
      <c r="D167" s="10"/>
      <c r="E167" s="7" t="s">
        <v>59</v>
      </c>
      <c r="F167" s="8"/>
      <c r="G167" s="61"/>
      <c r="H167" s="62"/>
      <c r="I167" s="62"/>
      <c r="J167" s="63"/>
      <c r="K167" s="7"/>
      <c r="L167" s="7"/>
    </row>
    <row r="168" spans="2:12" ht="4.5" customHeight="1" x14ac:dyDescent="0.3">
      <c r="B168" s="7"/>
      <c r="C168" s="7"/>
      <c r="D168" s="7"/>
      <c r="E168" s="7"/>
      <c r="F168" s="7"/>
      <c r="G168" s="7"/>
      <c r="H168" s="27"/>
      <c r="I168" s="7"/>
      <c r="J168" s="7"/>
      <c r="K168" s="7"/>
      <c r="L168" s="27"/>
    </row>
    <row r="169" spans="2:12" x14ac:dyDescent="0.3">
      <c r="B169" s="7"/>
      <c r="C169" s="33" t="s">
        <v>2</v>
      </c>
      <c r="D169" s="7"/>
      <c r="E169" s="1"/>
      <c r="F169" s="8"/>
      <c r="G169" s="8"/>
      <c r="H169" s="28"/>
      <c r="I169" s="8"/>
      <c r="J169" s="8"/>
      <c r="K169" s="7"/>
      <c r="L169" s="27">
        <f>IF(ISBLANK(E169),0,E169)</f>
        <v>0</v>
      </c>
    </row>
    <row r="170" spans="2:12" ht="4.5" customHeight="1" x14ac:dyDescent="0.3">
      <c r="B170" s="7"/>
      <c r="C170" s="33"/>
      <c r="D170" s="7"/>
      <c r="E170" s="7"/>
      <c r="F170" s="7"/>
      <c r="G170" s="7"/>
      <c r="H170" s="27"/>
      <c r="I170" s="7"/>
      <c r="J170" s="7"/>
      <c r="K170" s="7"/>
      <c r="L170" s="27"/>
    </row>
    <row r="171" spans="2:12" x14ac:dyDescent="0.3">
      <c r="B171" s="7"/>
      <c r="C171" s="33" t="s">
        <v>3</v>
      </c>
      <c r="D171" s="7"/>
      <c r="E171" s="37" t="s">
        <v>64</v>
      </c>
      <c r="F171" s="8"/>
      <c r="G171" s="1"/>
      <c r="H171" s="38" t="s">
        <v>65</v>
      </c>
      <c r="I171" s="1"/>
      <c r="J171" s="37" t="s">
        <v>33</v>
      </c>
      <c r="K171" s="7"/>
      <c r="L171" s="27"/>
    </row>
    <row r="172" spans="2:12" ht="4.5" customHeight="1" x14ac:dyDescent="0.3">
      <c r="B172" s="7"/>
      <c r="C172" s="33"/>
      <c r="D172" s="7"/>
      <c r="E172" s="7"/>
      <c r="F172" s="7"/>
      <c r="G172" s="7"/>
      <c r="H172" s="27"/>
      <c r="I172" s="7"/>
      <c r="J172" s="33"/>
      <c r="K172" s="7"/>
      <c r="L172" s="27"/>
    </row>
    <row r="173" spans="2:12" x14ac:dyDescent="0.3">
      <c r="B173" s="7"/>
      <c r="C173" s="33" t="s">
        <v>4</v>
      </c>
      <c r="D173" s="7"/>
      <c r="E173" s="37" t="s">
        <v>65</v>
      </c>
      <c r="F173" s="8"/>
      <c r="G173" s="1"/>
      <c r="H173" s="27"/>
      <c r="I173" s="7"/>
      <c r="J173" s="38" t="s">
        <v>33</v>
      </c>
      <c r="K173" s="7"/>
      <c r="L173" s="27"/>
    </row>
    <row r="174" spans="2:12" ht="4.5" customHeight="1" x14ac:dyDescent="0.3">
      <c r="B174" s="7"/>
      <c r="C174" s="33"/>
      <c r="D174" s="7"/>
      <c r="E174" s="7"/>
      <c r="F174" s="8"/>
      <c r="G174" s="7"/>
      <c r="H174" s="27"/>
      <c r="I174" s="7"/>
      <c r="J174" s="7"/>
      <c r="K174" s="7"/>
      <c r="L174" s="27"/>
    </row>
    <row r="175" spans="2:12" x14ac:dyDescent="0.3">
      <c r="B175" s="7"/>
      <c r="C175" s="12" t="s">
        <v>67</v>
      </c>
      <c r="D175" s="7"/>
      <c r="E175" s="64"/>
      <c r="F175" s="64"/>
      <c r="G175" s="64"/>
      <c r="H175" s="64"/>
      <c r="I175" s="64"/>
      <c r="J175" s="64"/>
      <c r="K175" s="7"/>
      <c r="L175" s="7"/>
    </row>
    <row r="176" spans="2:12" ht="4.5" customHeight="1" x14ac:dyDescent="0.3">
      <c r="B176" s="7"/>
      <c r="C176" s="33"/>
      <c r="D176" s="7"/>
      <c r="E176" s="7"/>
      <c r="F176" s="7"/>
      <c r="G176" s="7"/>
      <c r="H176" s="27"/>
      <c r="I176" s="7"/>
      <c r="J176" s="7"/>
      <c r="K176" s="7"/>
      <c r="L176" s="27"/>
    </row>
    <row r="177" spans="2:12" x14ac:dyDescent="0.3">
      <c r="B177" s="7"/>
      <c r="C177" s="33"/>
      <c r="D177" s="7"/>
      <c r="E177" s="7"/>
      <c r="F177" s="8"/>
      <c r="G177" s="7"/>
      <c r="H177" s="27"/>
      <c r="I177" s="7"/>
      <c r="J177" s="7"/>
      <c r="K177" s="7"/>
      <c r="L177" s="27"/>
    </row>
    <row r="178" spans="2:12" ht="28" x14ac:dyDescent="0.3">
      <c r="B178" s="7"/>
      <c r="C178" s="12" t="s">
        <v>66</v>
      </c>
      <c r="D178" s="7"/>
      <c r="E178" s="64"/>
      <c r="F178" s="64"/>
      <c r="G178" s="64"/>
      <c r="H178" s="64"/>
      <c r="I178" s="64"/>
      <c r="J178" s="64"/>
      <c r="K178" s="7"/>
      <c r="L178" s="7"/>
    </row>
    <row r="179" spans="2:12" ht="4.5" customHeight="1" x14ac:dyDescent="0.3">
      <c r="B179" s="7"/>
      <c r="C179" s="33"/>
      <c r="D179" s="7"/>
      <c r="E179" s="7"/>
      <c r="F179" s="7"/>
      <c r="G179" s="7"/>
      <c r="H179" s="27"/>
      <c r="I179" s="7"/>
      <c r="J179" s="7"/>
      <c r="K179" s="7"/>
      <c r="L179" s="27"/>
    </row>
    <row r="180" spans="2:12" ht="28" x14ac:dyDescent="0.3">
      <c r="B180" s="7"/>
      <c r="C180" s="12" t="s">
        <v>69</v>
      </c>
      <c r="D180" s="7"/>
      <c r="E180" s="30"/>
      <c r="F180" s="8"/>
      <c r="G180" s="11"/>
      <c r="H180" s="29"/>
      <c r="I180" s="11"/>
      <c r="J180" s="11"/>
      <c r="K180" s="7"/>
      <c r="L180" s="29"/>
    </row>
    <row r="181" spans="2:12" ht="4.5" customHeight="1" x14ac:dyDescent="0.3">
      <c r="B181" s="7"/>
      <c r="C181" s="33"/>
      <c r="D181" s="7"/>
      <c r="E181" s="7"/>
      <c r="F181" s="7"/>
      <c r="G181" s="7"/>
      <c r="H181" s="27"/>
      <c r="I181" s="7"/>
      <c r="J181" s="7"/>
      <c r="K181" s="7"/>
      <c r="L181" s="27"/>
    </row>
    <row r="182" spans="2:12" x14ac:dyDescent="0.3">
      <c r="B182" s="7"/>
      <c r="C182" s="33" t="s">
        <v>19</v>
      </c>
      <c r="D182" s="7"/>
      <c r="E182" s="1"/>
      <c r="F182" s="8"/>
      <c r="G182" s="7"/>
      <c r="H182" s="27"/>
      <c r="I182" s="7"/>
      <c r="J182" s="7"/>
      <c r="K182" s="7"/>
      <c r="L182" s="27"/>
    </row>
    <row r="183" spans="2:12" ht="4.5" customHeight="1" x14ac:dyDescent="0.3">
      <c r="B183" s="7"/>
      <c r="C183" s="33"/>
      <c r="D183" s="7"/>
      <c r="E183" s="7"/>
      <c r="F183" s="7"/>
      <c r="G183" s="7"/>
      <c r="H183" s="27"/>
      <c r="I183" s="7"/>
      <c r="J183" s="7"/>
      <c r="K183" s="7"/>
      <c r="L183" s="27"/>
    </row>
    <row r="184" spans="2:12" ht="28" x14ac:dyDescent="0.3">
      <c r="B184" s="7"/>
      <c r="C184" s="12" t="s">
        <v>70</v>
      </c>
      <c r="D184" s="12"/>
      <c r="E184" s="4"/>
      <c r="F184" s="8"/>
      <c r="G184" s="7"/>
      <c r="H184" s="27"/>
      <c r="I184" s="7"/>
      <c r="J184" s="7"/>
      <c r="K184" s="7"/>
      <c r="L184" s="27"/>
    </row>
    <row r="185" spans="2:12" ht="4.5" customHeight="1" x14ac:dyDescent="0.3">
      <c r="B185" s="7"/>
      <c r="C185" s="33"/>
      <c r="D185" s="7"/>
      <c r="E185" s="7"/>
      <c r="F185" s="7"/>
      <c r="G185" s="7"/>
      <c r="H185" s="27"/>
      <c r="I185" s="7"/>
      <c r="J185" s="7"/>
      <c r="K185" s="7"/>
      <c r="L185" s="27"/>
    </row>
    <row r="186" spans="2:12" x14ac:dyDescent="0.3">
      <c r="B186" s="7"/>
      <c r="C186" s="33" t="s">
        <v>9</v>
      </c>
      <c r="D186" s="7"/>
      <c r="E186" s="4"/>
      <c r="F186" s="8"/>
      <c r="G186" s="7"/>
      <c r="H186" s="27"/>
      <c r="I186" s="7"/>
      <c r="J186" s="7"/>
      <c r="K186" s="7"/>
      <c r="L186" s="27"/>
    </row>
    <row r="187" spans="2:12" x14ac:dyDescent="0.3">
      <c r="B187" s="7"/>
      <c r="C187" s="33"/>
      <c r="D187" s="7"/>
      <c r="E187" s="7"/>
      <c r="F187" s="7"/>
      <c r="G187" s="7"/>
      <c r="H187" s="27"/>
      <c r="I187" s="7"/>
      <c r="J187" s="7"/>
      <c r="K187" s="7"/>
      <c r="L187" s="27"/>
    </row>
    <row r="188" spans="2:12" ht="42" x14ac:dyDescent="0.3">
      <c r="B188" s="7"/>
      <c r="C188" s="12" t="str">
        <f>_xlfn.TEXTJOIN("",FALSE,"Anzahl Wochenenden im Jahr ",Jahr-2," (0 bis 52), die aufgrund Abwesenheit aller Kinder dieser Gruppe geschlossen werden konnten:")</f>
        <v>Anzahl Wochenenden im Jahr 2023 (0 bis 52), die aufgrund Abwesenheit aller Kinder dieser Gruppe geschlossen werden konnten:</v>
      </c>
      <c r="D188" s="12"/>
      <c r="E188" s="1"/>
      <c r="F188" s="8"/>
      <c r="G188" s="7"/>
      <c r="H188" s="27"/>
      <c r="I188" s="7"/>
      <c r="J188" s="7"/>
      <c r="K188" s="7"/>
      <c r="L188" s="27"/>
    </row>
    <row r="189" spans="2:12" ht="6.65" customHeight="1" x14ac:dyDescent="0.3">
      <c r="B189" s="7"/>
      <c r="C189" s="33"/>
      <c r="D189" s="7"/>
      <c r="E189" s="7"/>
      <c r="F189" s="7"/>
      <c r="G189" s="7"/>
      <c r="H189" s="27"/>
      <c r="I189" s="7"/>
      <c r="J189" s="7"/>
      <c r="K189" s="7"/>
      <c r="L189" s="27"/>
    </row>
    <row r="190" spans="2:12" x14ac:dyDescent="0.3">
      <c r="B190" s="7"/>
      <c r="C190" s="33" t="s">
        <v>39</v>
      </c>
      <c r="D190" s="7"/>
      <c r="E190" s="1"/>
      <c r="F190" s="8"/>
      <c r="G190" s="7"/>
      <c r="H190" s="27"/>
      <c r="I190" s="7"/>
      <c r="J190" s="7"/>
      <c r="K190" s="7"/>
      <c r="L190" s="27"/>
    </row>
    <row r="191" spans="2:12" ht="14.5" thickBot="1" x14ac:dyDescent="0.35">
      <c r="B191" s="7"/>
      <c r="C191" s="33"/>
      <c r="D191" s="7"/>
      <c r="E191" s="7"/>
      <c r="F191" s="7"/>
      <c r="G191" s="7"/>
      <c r="H191" s="27"/>
      <c r="I191" s="7"/>
      <c r="J191" s="7"/>
      <c r="K191" s="7"/>
      <c r="L191" s="27"/>
    </row>
    <row r="192" spans="2:12" ht="28.5" thickBot="1" x14ac:dyDescent="0.35">
      <c r="B192" s="7"/>
      <c r="C192" s="13" t="str">
        <f>_xlfn.TEXTJOIN("",FALSE,"Personaldotation sozialpädagogisches Personal für diese Gruppe am 01.11.",Jahr-1,":")</f>
        <v>Personaldotation sozialpädagogisches Personal für diese Gruppe am 01.11.2024:</v>
      </c>
      <c r="D192" s="13"/>
      <c r="E192" s="2"/>
      <c r="F192" s="8"/>
      <c r="G192" s="14" t="s">
        <v>10</v>
      </c>
      <c r="H192" s="27"/>
      <c r="I192" s="7"/>
      <c r="J192" s="7"/>
      <c r="K192" s="7"/>
      <c r="L192" s="27">
        <f>IF(ISBLANK(E192),0,E192)</f>
        <v>0</v>
      </c>
    </row>
    <row r="193" spans="2:12" ht="4.5" customHeight="1" thickBot="1" x14ac:dyDescent="0.35">
      <c r="B193" s="7"/>
      <c r="C193" s="14"/>
      <c r="D193" s="14"/>
      <c r="E193" s="14"/>
      <c r="F193" s="14"/>
      <c r="G193" s="14"/>
      <c r="H193" s="27"/>
      <c r="I193" s="7"/>
      <c r="J193" s="7"/>
      <c r="K193" s="7"/>
      <c r="L193" s="27"/>
    </row>
    <row r="194" spans="2:12" ht="42.5" thickBot="1" x14ac:dyDescent="0.35">
      <c r="B194" s="7"/>
      <c r="C194" s="15" t="str">
        <f>_xlfn.TEXTJOIN("",FALSE,"Hiervon fallen insgesamt folgende Stellenprozente auf Personal ohne vom BJ anerkannte Ausbildung am 01.11.",Jahr-1,":")</f>
        <v>Hiervon fallen insgesamt folgende Stellenprozente auf Personal ohne vom BJ anerkannte Ausbildung am 01.11.2024:</v>
      </c>
      <c r="D194" s="15"/>
      <c r="E194" s="3"/>
      <c r="F194" s="8"/>
      <c r="G194" s="16" t="s">
        <v>10</v>
      </c>
      <c r="H194" s="27"/>
      <c r="I194" s="7"/>
      <c r="J194" s="7"/>
      <c r="K194" s="7"/>
      <c r="L194" s="27">
        <f>IF(ISBLANK(E194),0,E194)</f>
        <v>0</v>
      </c>
    </row>
    <row r="195" spans="2:12" ht="5.25" customHeight="1" x14ac:dyDescent="0.3">
      <c r="B195" s="7"/>
      <c r="C195" s="15"/>
      <c r="D195" s="7"/>
      <c r="E195" s="7"/>
      <c r="F195" s="7"/>
      <c r="G195" s="7"/>
      <c r="H195" s="27"/>
      <c r="I195" s="7"/>
      <c r="J195" s="7"/>
      <c r="K195" s="7"/>
      <c r="L195" s="27"/>
    </row>
    <row r="196" spans="2:12" ht="27" customHeight="1" x14ac:dyDescent="0.3">
      <c r="B196" s="33"/>
      <c r="C196" s="54" t="str">
        <f>_xlfn.TEXTJOIN("",FALSE,"Stellenprozent für den Zuschlag Geschlossenheit am 01.11.",Jahr-1,":")</f>
        <v>Stellenprozent für den Zuschlag Geschlossenheit am 01.11.2024:</v>
      </c>
      <c r="D196" s="15"/>
      <c r="E196" s="45"/>
      <c r="F196" s="8"/>
      <c r="G196" s="55" t="s">
        <v>10</v>
      </c>
      <c r="H196" s="27"/>
      <c r="I196" s="33"/>
      <c r="J196" s="33"/>
      <c r="K196" s="33"/>
      <c r="L196" s="27"/>
    </row>
    <row r="197" spans="2:12" ht="20.5" customHeight="1" x14ac:dyDescent="0.3">
      <c r="B197" s="33"/>
      <c r="C197" s="33"/>
      <c r="D197" s="33"/>
      <c r="E197" s="33"/>
      <c r="F197" s="33"/>
      <c r="G197" s="33"/>
      <c r="H197" s="27"/>
      <c r="I197" s="33"/>
      <c r="J197" s="33"/>
      <c r="K197" s="33"/>
      <c r="L197" s="27"/>
    </row>
    <row r="198" spans="2:12" x14ac:dyDescent="0.3">
      <c r="B198" s="33"/>
      <c r="C198" s="10" t="s">
        <v>22</v>
      </c>
      <c r="D198" s="10"/>
      <c r="E198" s="33" t="s">
        <v>59</v>
      </c>
      <c r="F198" s="8"/>
      <c r="G198" s="61"/>
      <c r="H198" s="62"/>
      <c r="I198" s="62"/>
      <c r="J198" s="63"/>
      <c r="K198" s="33"/>
      <c r="L198" s="33"/>
    </row>
    <row r="199" spans="2:12" ht="4.5" customHeight="1" x14ac:dyDescent="0.3">
      <c r="B199" s="7"/>
      <c r="C199" s="7"/>
      <c r="D199" s="7"/>
      <c r="E199" s="7"/>
      <c r="F199" s="7"/>
      <c r="G199" s="7"/>
      <c r="H199" s="27"/>
      <c r="I199" s="7"/>
      <c r="J199" s="7"/>
      <c r="K199" s="7"/>
      <c r="L199" s="27"/>
    </row>
    <row r="200" spans="2:12" x14ac:dyDescent="0.3">
      <c r="B200" s="7"/>
      <c r="C200" s="33" t="s">
        <v>2</v>
      </c>
      <c r="D200" s="7"/>
      <c r="E200" s="1"/>
      <c r="F200" s="8"/>
      <c r="G200" s="8"/>
      <c r="H200" s="28"/>
      <c r="I200" s="8"/>
      <c r="J200" s="8"/>
      <c r="K200" s="7"/>
      <c r="L200" s="27">
        <f>IF(ISBLANK(E200),0,E200)</f>
        <v>0</v>
      </c>
    </row>
    <row r="201" spans="2:12" ht="4.5" customHeight="1" x14ac:dyDescent="0.3">
      <c r="B201" s="7"/>
      <c r="C201" s="33"/>
      <c r="D201" s="7"/>
      <c r="E201" s="7"/>
      <c r="F201" s="7"/>
      <c r="G201" s="7"/>
      <c r="H201" s="27"/>
      <c r="I201" s="7"/>
      <c r="J201" s="7"/>
      <c r="K201" s="7"/>
      <c r="L201" s="27"/>
    </row>
    <row r="202" spans="2:12" x14ac:dyDescent="0.3">
      <c r="B202" s="7"/>
      <c r="C202" s="33" t="s">
        <v>3</v>
      </c>
      <c r="D202" s="7"/>
      <c r="E202" s="37" t="s">
        <v>64</v>
      </c>
      <c r="F202" s="8"/>
      <c r="G202" s="1"/>
      <c r="H202" s="38" t="s">
        <v>65</v>
      </c>
      <c r="I202" s="1"/>
      <c r="J202" s="37" t="s">
        <v>33</v>
      </c>
      <c r="K202" s="7"/>
      <c r="L202" s="27"/>
    </row>
    <row r="203" spans="2:12" ht="4.5" customHeight="1" x14ac:dyDescent="0.3">
      <c r="B203" s="7"/>
      <c r="C203" s="33"/>
      <c r="D203" s="7"/>
      <c r="E203" s="7"/>
      <c r="F203" s="7"/>
      <c r="G203" s="7"/>
      <c r="H203" s="27"/>
      <c r="I203" s="7"/>
      <c r="J203" s="33"/>
      <c r="K203" s="7"/>
      <c r="L203" s="27"/>
    </row>
    <row r="204" spans="2:12" x14ac:dyDescent="0.3">
      <c r="B204" s="7"/>
      <c r="C204" s="33" t="s">
        <v>4</v>
      </c>
      <c r="D204" s="7"/>
      <c r="E204" s="37" t="s">
        <v>65</v>
      </c>
      <c r="F204" s="8"/>
      <c r="G204" s="1"/>
      <c r="H204" s="27"/>
      <c r="I204" s="7"/>
      <c r="J204" s="38" t="s">
        <v>33</v>
      </c>
      <c r="K204" s="7"/>
      <c r="L204" s="27"/>
    </row>
    <row r="205" spans="2:12" ht="4.5" customHeight="1" x14ac:dyDescent="0.3">
      <c r="B205" s="7"/>
      <c r="C205" s="33"/>
      <c r="D205" s="7"/>
      <c r="E205" s="7"/>
      <c r="F205" s="7"/>
      <c r="G205" s="7"/>
      <c r="H205" s="27"/>
      <c r="I205" s="7"/>
      <c r="J205" s="7"/>
      <c r="K205" s="7"/>
      <c r="L205" s="27"/>
    </row>
    <row r="206" spans="2:12" x14ac:dyDescent="0.3">
      <c r="B206" s="7"/>
      <c r="C206" s="12" t="s">
        <v>67</v>
      </c>
      <c r="D206" s="7"/>
      <c r="E206" s="64"/>
      <c r="F206" s="64"/>
      <c r="G206" s="64"/>
      <c r="H206" s="64"/>
      <c r="I206" s="64"/>
      <c r="J206" s="64"/>
      <c r="K206" s="7"/>
      <c r="L206" s="7"/>
    </row>
    <row r="207" spans="2:12" ht="4.5" customHeight="1" x14ac:dyDescent="0.3">
      <c r="B207" s="7"/>
      <c r="C207" s="33"/>
      <c r="D207" s="7"/>
      <c r="E207" s="7"/>
      <c r="F207" s="7"/>
      <c r="G207" s="7"/>
      <c r="H207" s="27"/>
      <c r="I207" s="7"/>
      <c r="J207" s="7"/>
      <c r="K207" s="7"/>
      <c r="L207" s="27"/>
    </row>
    <row r="208" spans="2:12" x14ac:dyDescent="0.3">
      <c r="B208" s="7"/>
      <c r="C208" s="33"/>
      <c r="D208" s="7"/>
      <c r="E208" s="7"/>
      <c r="F208" s="7"/>
      <c r="G208" s="7"/>
      <c r="H208" s="27"/>
      <c r="I208" s="7"/>
      <c r="J208" s="7"/>
      <c r="K208" s="7"/>
      <c r="L208" s="27"/>
    </row>
    <row r="209" spans="2:12" ht="28" x14ac:dyDescent="0.3">
      <c r="B209" s="7"/>
      <c r="C209" s="12" t="s">
        <v>66</v>
      </c>
      <c r="D209" s="7"/>
      <c r="E209" s="64"/>
      <c r="F209" s="64"/>
      <c r="G209" s="64"/>
      <c r="H209" s="64"/>
      <c r="I209" s="64"/>
      <c r="J209" s="64"/>
      <c r="K209" s="7"/>
      <c r="L209" s="7"/>
    </row>
    <row r="210" spans="2:12" ht="4.5" customHeight="1" x14ac:dyDescent="0.3">
      <c r="B210" s="7"/>
      <c r="C210" s="33"/>
      <c r="D210" s="7"/>
      <c r="E210" s="7"/>
      <c r="F210" s="7"/>
      <c r="G210" s="7"/>
      <c r="H210" s="27"/>
      <c r="I210" s="7"/>
      <c r="J210" s="7"/>
      <c r="K210" s="7"/>
      <c r="L210" s="27"/>
    </row>
    <row r="211" spans="2:12" ht="28" x14ac:dyDescent="0.3">
      <c r="B211" s="7"/>
      <c r="C211" s="12" t="s">
        <v>69</v>
      </c>
      <c r="D211" s="7"/>
      <c r="E211" s="30"/>
      <c r="F211" s="8"/>
      <c r="G211" s="11"/>
      <c r="H211" s="29"/>
      <c r="I211" s="11"/>
      <c r="J211" s="11"/>
      <c r="K211" s="7"/>
      <c r="L211" s="29"/>
    </row>
    <row r="212" spans="2:12" ht="4.5" customHeight="1" x14ac:dyDescent="0.3">
      <c r="B212" s="7"/>
      <c r="C212" s="33"/>
      <c r="D212" s="7"/>
      <c r="E212" s="7"/>
      <c r="F212" s="7"/>
      <c r="G212" s="7"/>
      <c r="H212" s="27"/>
      <c r="I212" s="7"/>
      <c r="J212" s="7"/>
      <c r="K212" s="7"/>
      <c r="L212" s="27"/>
    </row>
    <row r="213" spans="2:12" x14ac:dyDescent="0.3">
      <c r="B213" s="7"/>
      <c r="C213" s="33" t="s">
        <v>19</v>
      </c>
      <c r="D213" s="7"/>
      <c r="E213" s="1"/>
      <c r="F213" s="8"/>
      <c r="G213" s="7"/>
      <c r="H213" s="27"/>
      <c r="I213" s="7"/>
      <c r="J213" s="7"/>
      <c r="K213" s="7"/>
      <c r="L213" s="27"/>
    </row>
    <row r="214" spans="2:12" ht="4.5" customHeight="1" x14ac:dyDescent="0.3">
      <c r="B214" s="7"/>
      <c r="C214" s="33"/>
      <c r="D214" s="7"/>
      <c r="E214" s="7"/>
      <c r="F214" s="7"/>
      <c r="G214" s="7"/>
      <c r="H214" s="27"/>
      <c r="I214" s="7"/>
      <c r="J214" s="7"/>
      <c r="K214" s="7"/>
      <c r="L214" s="27"/>
    </row>
    <row r="215" spans="2:12" ht="28" x14ac:dyDescent="0.3">
      <c r="B215" s="7"/>
      <c r="C215" s="12" t="s">
        <v>70</v>
      </c>
      <c r="D215" s="12"/>
      <c r="E215" s="23"/>
      <c r="F215" s="8"/>
      <c r="G215" s="7"/>
      <c r="H215" s="27"/>
      <c r="I215" s="7"/>
      <c r="J215" s="7"/>
      <c r="K215" s="7"/>
      <c r="L215" s="27"/>
    </row>
    <row r="216" spans="2:12" ht="4.5" customHeight="1" x14ac:dyDescent="0.3">
      <c r="B216" s="7"/>
      <c r="C216" s="33"/>
      <c r="D216" s="7"/>
      <c r="E216" s="7"/>
      <c r="F216" s="7"/>
      <c r="G216" s="7"/>
      <c r="H216" s="27"/>
      <c r="I216" s="7"/>
      <c r="J216" s="7"/>
      <c r="K216" s="7"/>
      <c r="L216" s="27"/>
    </row>
    <row r="217" spans="2:12" x14ac:dyDescent="0.3">
      <c r="B217" s="7"/>
      <c r="C217" s="33" t="s">
        <v>9</v>
      </c>
      <c r="D217" s="7"/>
      <c r="E217" s="23"/>
      <c r="F217" s="8"/>
      <c r="G217" s="7"/>
      <c r="H217" s="27"/>
      <c r="I217" s="7"/>
      <c r="J217" s="7"/>
      <c r="K217" s="7"/>
      <c r="L217" s="27"/>
    </row>
    <row r="218" spans="2:12" ht="4.5" customHeight="1" x14ac:dyDescent="0.3">
      <c r="B218" s="7"/>
      <c r="C218" s="33"/>
      <c r="D218" s="7"/>
      <c r="E218" s="7"/>
      <c r="F218" s="7"/>
      <c r="G218" s="7"/>
      <c r="H218" s="27"/>
      <c r="I218" s="7"/>
      <c r="J218" s="7"/>
      <c r="K218" s="7"/>
      <c r="L218" s="27"/>
    </row>
    <row r="219" spans="2:12" ht="42" x14ac:dyDescent="0.3">
      <c r="B219" s="7"/>
      <c r="C219" s="12" t="str">
        <f>_xlfn.TEXTJOIN("",FALSE,"Anzahl Wochenenden im Jahr ",Jahr-2," (0 bis 52), die aufgrund Abwesenheit aller Kinder dieser Gruppe geschlossen werden konnten:")</f>
        <v>Anzahl Wochenenden im Jahr 2023 (0 bis 52), die aufgrund Abwesenheit aller Kinder dieser Gruppe geschlossen werden konnten:</v>
      </c>
      <c r="D219" s="12"/>
      <c r="E219" s="1"/>
      <c r="F219" s="8"/>
      <c r="G219" s="7"/>
      <c r="H219" s="27"/>
      <c r="I219" s="7"/>
      <c r="J219" s="7"/>
      <c r="K219" s="7"/>
      <c r="L219" s="27"/>
    </row>
    <row r="220" spans="2:12" x14ac:dyDescent="0.3">
      <c r="B220" s="7"/>
      <c r="C220" s="33"/>
      <c r="D220" s="7"/>
      <c r="E220" s="7"/>
      <c r="F220" s="7"/>
      <c r="G220" s="7"/>
      <c r="H220" s="27"/>
      <c r="I220" s="7"/>
      <c r="J220" s="7"/>
      <c r="K220" s="7"/>
      <c r="L220" s="27"/>
    </row>
    <row r="221" spans="2:12" x14ac:dyDescent="0.3">
      <c r="B221" s="7"/>
      <c r="C221" s="33" t="s">
        <v>39</v>
      </c>
      <c r="D221" s="7"/>
      <c r="E221" s="1"/>
      <c r="F221" s="8"/>
      <c r="G221" s="7"/>
      <c r="H221" s="27"/>
      <c r="I221" s="7"/>
      <c r="J221" s="7"/>
      <c r="K221" s="7"/>
      <c r="L221" s="27"/>
    </row>
    <row r="222" spans="2:12" ht="14.5" thickBot="1" x14ac:dyDescent="0.35">
      <c r="B222" s="7"/>
      <c r="C222" s="33"/>
      <c r="D222" s="7"/>
      <c r="E222" s="7"/>
      <c r="F222" s="7"/>
      <c r="G222" s="7"/>
      <c r="H222" s="27"/>
      <c r="I222" s="7"/>
      <c r="J222" s="7"/>
      <c r="K222" s="7"/>
      <c r="L222" s="27"/>
    </row>
    <row r="223" spans="2:12" ht="28.5" thickBot="1" x14ac:dyDescent="0.35">
      <c r="B223" s="7"/>
      <c r="C223" s="13" t="str">
        <f>_xlfn.TEXTJOIN("",FALSE,"Personaldotation sozialpädagogisches Personal für diese Gruppe am 01.11.",Jahr-1,":")</f>
        <v>Personaldotation sozialpädagogisches Personal für diese Gruppe am 01.11.2024:</v>
      </c>
      <c r="D223" s="13"/>
      <c r="E223" s="2"/>
      <c r="F223" s="8"/>
      <c r="G223" s="14" t="s">
        <v>10</v>
      </c>
      <c r="H223" s="27"/>
      <c r="I223" s="7"/>
      <c r="J223" s="7"/>
      <c r="K223" s="7"/>
      <c r="L223" s="27">
        <f>IF(ISBLANK(E223),0,E223)</f>
        <v>0</v>
      </c>
    </row>
    <row r="224" spans="2:12" ht="4.5" customHeight="1" thickBot="1" x14ac:dyDescent="0.35">
      <c r="B224" s="7"/>
      <c r="C224" s="14"/>
      <c r="D224" s="14"/>
      <c r="E224" s="14"/>
      <c r="F224" s="14"/>
      <c r="G224" s="14"/>
      <c r="H224" s="27"/>
      <c r="I224" s="7"/>
      <c r="J224" s="7"/>
      <c r="K224" s="7"/>
      <c r="L224" s="27"/>
    </row>
    <row r="225" spans="2:12" ht="42.5" thickBot="1" x14ac:dyDescent="0.35">
      <c r="B225" s="7"/>
      <c r="C225" s="15" t="str">
        <f>_xlfn.TEXTJOIN("",FALSE,"Hiervon fallen insgesamt folgende Stellenprozente auf Personal ohne vom BJ anerkannte Ausbildung am 01.11.",Jahr-1,":")</f>
        <v>Hiervon fallen insgesamt folgende Stellenprozente auf Personal ohne vom BJ anerkannte Ausbildung am 01.11.2024:</v>
      </c>
      <c r="D225" s="15"/>
      <c r="E225" s="3"/>
      <c r="F225" s="8"/>
      <c r="G225" s="16" t="s">
        <v>10</v>
      </c>
      <c r="H225" s="27"/>
      <c r="I225" s="7"/>
      <c r="J225" s="7"/>
      <c r="K225" s="7"/>
      <c r="L225" s="27">
        <f>IF(ISBLANK(E225),0,E225)</f>
        <v>0</v>
      </c>
    </row>
    <row r="226" spans="2:12" ht="5.25" customHeight="1" x14ac:dyDescent="0.3">
      <c r="B226" s="33"/>
      <c r="C226" s="15"/>
      <c r="D226" s="15"/>
      <c r="E226" s="33"/>
      <c r="F226" s="8"/>
      <c r="G226" s="16"/>
      <c r="H226" s="27"/>
      <c r="I226" s="33"/>
      <c r="J226" s="33"/>
      <c r="K226" s="33"/>
      <c r="L226" s="27"/>
    </row>
    <row r="227" spans="2:12" ht="27" customHeight="1" x14ac:dyDescent="0.3">
      <c r="B227" s="33"/>
      <c r="C227" s="54" t="str">
        <f>_xlfn.TEXTJOIN("",FALSE,"Stellenprozent für den Zuschlag Geschlossenheit am 01.11.",Jahr-1,":")</f>
        <v>Stellenprozent für den Zuschlag Geschlossenheit am 01.11.2024:</v>
      </c>
      <c r="D227" s="15"/>
      <c r="E227" s="45"/>
      <c r="F227" s="8"/>
      <c r="G227" s="55" t="s">
        <v>10</v>
      </c>
      <c r="H227" s="27"/>
      <c r="I227" s="33"/>
      <c r="J227" s="33"/>
      <c r="K227" s="33"/>
      <c r="L227" s="27"/>
    </row>
    <row r="228" spans="2:12" ht="33" customHeight="1" x14ac:dyDescent="0.3">
      <c r="B228" s="7"/>
      <c r="C228" s="15"/>
      <c r="D228" s="15"/>
      <c r="E228" s="15"/>
      <c r="F228" s="15"/>
      <c r="G228" s="16"/>
      <c r="H228" s="27"/>
      <c r="I228" s="7"/>
      <c r="J228" s="7"/>
      <c r="K228" s="7"/>
      <c r="L228" s="27"/>
    </row>
    <row r="229" spans="2:12" x14ac:dyDescent="0.3">
      <c r="B229" s="33"/>
      <c r="C229" s="10" t="s">
        <v>43</v>
      </c>
      <c r="D229" s="10"/>
      <c r="E229" s="33" t="s">
        <v>59</v>
      </c>
      <c r="F229" s="8"/>
      <c r="G229" s="61"/>
      <c r="H229" s="62"/>
      <c r="I229" s="62"/>
      <c r="J229" s="63"/>
      <c r="K229" s="33"/>
      <c r="L229" s="33"/>
    </row>
    <row r="230" spans="2:12" ht="4.5" customHeight="1" x14ac:dyDescent="0.3">
      <c r="B230" s="33"/>
      <c r="C230" s="33"/>
      <c r="D230" s="33"/>
      <c r="E230" s="33"/>
      <c r="F230" s="33"/>
      <c r="G230" s="33"/>
      <c r="H230" s="27"/>
      <c r="I230" s="33"/>
      <c r="J230" s="33"/>
      <c r="K230" s="33"/>
      <c r="L230" s="27"/>
    </row>
    <row r="231" spans="2:12" x14ac:dyDescent="0.3">
      <c r="B231" s="33"/>
      <c r="C231" s="33" t="s">
        <v>2</v>
      </c>
      <c r="D231" s="33"/>
      <c r="E231" s="1"/>
      <c r="F231" s="8"/>
      <c r="G231" s="8"/>
      <c r="H231" s="28"/>
      <c r="I231" s="8"/>
      <c r="J231" s="8"/>
      <c r="K231" s="33"/>
      <c r="L231" s="27">
        <f>IF(ISBLANK(E231),0,E231)</f>
        <v>0</v>
      </c>
    </row>
    <row r="232" spans="2:12" ht="4.5" customHeight="1" x14ac:dyDescent="0.3">
      <c r="B232" s="33"/>
      <c r="C232" s="33"/>
      <c r="D232" s="33"/>
      <c r="E232" s="33"/>
      <c r="F232" s="33"/>
      <c r="G232" s="33"/>
      <c r="H232" s="27"/>
      <c r="I232" s="33"/>
      <c r="J232" s="33"/>
      <c r="K232" s="33"/>
      <c r="L232" s="27"/>
    </row>
    <row r="233" spans="2:12" x14ac:dyDescent="0.3">
      <c r="B233" s="33"/>
      <c r="C233" s="33" t="s">
        <v>3</v>
      </c>
      <c r="D233" s="33"/>
      <c r="E233" s="37" t="s">
        <v>64</v>
      </c>
      <c r="F233" s="8"/>
      <c r="G233" s="1"/>
      <c r="H233" s="38" t="s">
        <v>65</v>
      </c>
      <c r="I233" s="1"/>
      <c r="J233" s="37" t="s">
        <v>33</v>
      </c>
      <c r="K233" s="33"/>
      <c r="L233" s="27"/>
    </row>
    <row r="234" spans="2:12" ht="4.5" customHeight="1" x14ac:dyDescent="0.3">
      <c r="B234" s="33"/>
      <c r="C234" s="33"/>
      <c r="D234" s="33"/>
      <c r="E234" s="33"/>
      <c r="F234" s="33"/>
      <c r="G234" s="33"/>
      <c r="H234" s="27"/>
      <c r="I234" s="33"/>
      <c r="J234" s="33"/>
      <c r="K234" s="33"/>
      <c r="L234" s="27"/>
    </row>
    <row r="235" spans="2:12" x14ac:dyDescent="0.3">
      <c r="B235" s="33"/>
      <c r="C235" s="33" t="s">
        <v>4</v>
      </c>
      <c r="D235" s="33"/>
      <c r="E235" s="37" t="s">
        <v>65</v>
      </c>
      <c r="F235" s="8"/>
      <c r="G235" s="1"/>
      <c r="H235" s="27"/>
      <c r="I235" s="33"/>
      <c r="J235" s="38" t="s">
        <v>33</v>
      </c>
      <c r="K235" s="33"/>
      <c r="L235" s="27"/>
    </row>
    <row r="236" spans="2:12" ht="4.5" customHeight="1" x14ac:dyDescent="0.3">
      <c r="B236" s="33"/>
      <c r="C236" s="33"/>
      <c r="D236" s="33"/>
      <c r="E236" s="33"/>
      <c r="F236" s="33"/>
      <c r="G236" s="33"/>
      <c r="H236" s="27"/>
      <c r="I236" s="33"/>
      <c r="J236" s="33"/>
      <c r="K236" s="33"/>
      <c r="L236" s="27"/>
    </row>
    <row r="237" spans="2:12" x14ac:dyDescent="0.3">
      <c r="B237" s="33"/>
      <c r="C237" s="12" t="s">
        <v>67</v>
      </c>
      <c r="D237" s="33"/>
      <c r="E237" s="64"/>
      <c r="F237" s="64"/>
      <c r="G237" s="64"/>
      <c r="H237" s="64"/>
      <c r="I237" s="64"/>
      <c r="J237" s="64"/>
      <c r="K237" s="33"/>
      <c r="L237" s="33"/>
    </row>
    <row r="238" spans="2:12" ht="4.5" customHeight="1" x14ac:dyDescent="0.3">
      <c r="B238" s="33"/>
      <c r="C238" s="33"/>
      <c r="D238" s="33"/>
      <c r="E238" s="33"/>
      <c r="F238" s="33"/>
      <c r="G238" s="33"/>
      <c r="H238" s="27"/>
      <c r="I238" s="33"/>
      <c r="J238" s="33"/>
      <c r="K238" s="33"/>
      <c r="L238" s="27"/>
    </row>
    <row r="239" spans="2:12" x14ac:dyDescent="0.3">
      <c r="B239" s="33"/>
      <c r="C239" s="33"/>
      <c r="D239" s="33"/>
      <c r="E239" s="33"/>
      <c r="F239" s="33"/>
      <c r="G239" s="33"/>
      <c r="H239" s="27"/>
      <c r="I239" s="33"/>
      <c r="J239" s="33"/>
      <c r="K239" s="33"/>
      <c r="L239" s="27"/>
    </row>
    <row r="240" spans="2:12" ht="28" x14ac:dyDescent="0.3">
      <c r="B240" s="33"/>
      <c r="C240" s="12" t="s">
        <v>66</v>
      </c>
      <c r="D240" s="33"/>
      <c r="E240" s="64"/>
      <c r="F240" s="64"/>
      <c r="G240" s="64"/>
      <c r="H240" s="64"/>
      <c r="I240" s="64"/>
      <c r="J240" s="64"/>
      <c r="K240" s="33"/>
      <c r="L240" s="33"/>
    </row>
    <row r="241" spans="2:12" ht="4.5" customHeight="1" x14ac:dyDescent="0.3">
      <c r="B241" s="33"/>
      <c r="C241" s="33"/>
      <c r="D241" s="33"/>
      <c r="E241" s="33"/>
      <c r="F241" s="33"/>
      <c r="G241" s="33"/>
      <c r="H241" s="27"/>
      <c r="I241" s="33"/>
      <c r="J241" s="33"/>
      <c r="K241" s="33"/>
      <c r="L241" s="27"/>
    </row>
    <row r="242" spans="2:12" ht="28" x14ac:dyDescent="0.3">
      <c r="B242" s="33"/>
      <c r="C242" s="12" t="s">
        <v>69</v>
      </c>
      <c r="D242" s="33"/>
      <c r="E242" s="56"/>
      <c r="F242" s="8"/>
      <c r="G242" s="11"/>
      <c r="H242" s="29"/>
      <c r="I242" s="11"/>
      <c r="J242" s="11"/>
      <c r="K242" s="33"/>
      <c r="L242" s="29"/>
    </row>
    <row r="243" spans="2:12" ht="4.5" customHeight="1" x14ac:dyDescent="0.3">
      <c r="B243" s="33"/>
      <c r="C243" s="33"/>
      <c r="D243" s="33"/>
      <c r="E243" s="33"/>
      <c r="F243" s="33"/>
      <c r="G243" s="33"/>
      <c r="H243" s="27"/>
      <c r="I243" s="33"/>
      <c r="J243" s="33"/>
      <c r="K243" s="33"/>
      <c r="L243" s="27"/>
    </row>
    <row r="244" spans="2:12" x14ac:dyDescent="0.3">
      <c r="B244" s="33"/>
      <c r="C244" s="33" t="s">
        <v>19</v>
      </c>
      <c r="D244" s="33"/>
      <c r="E244" s="1"/>
      <c r="F244" s="8"/>
      <c r="G244" s="33"/>
      <c r="H244" s="27"/>
      <c r="I244" s="33"/>
      <c r="J244" s="33"/>
      <c r="K244" s="33"/>
      <c r="L244" s="27"/>
    </row>
    <row r="245" spans="2:12" ht="4.5" customHeight="1" x14ac:dyDescent="0.3">
      <c r="B245" s="33"/>
      <c r="C245" s="33"/>
      <c r="D245" s="33"/>
      <c r="E245" s="33"/>
      <c r="F245" s="33"/>
      <c r="G245" s="33"/>
      <c r="H245" s="27"/>
      <c r="I245" s="33"/>
      <c r="J245" s="33"/>
      <c r="K245" s="33"/>
      <c r="L245" s="27"/>
    </row>
    <row r="246" spans="2:12" ht="28" x14ac:dyDescent="0.3">
      <c r="B246" s="33"/>
      <c r="C246" s="12" t="s">
        <v>70</v>
      </c>
      <c r="D246" s="12"/>
      <c r="E246" s="50"/>
      <c r="F246" s="8"/>
      <c r="G246" s="33"/>
      <c r="H246" s="27"/>
      <c r="I246" s="33"/>
      <c r="J246" s="33"/>
      <c r="K246" s="33"/>
      <c r="L246" s="27"/>
    </row>
    <row r="247" spans="2:12" ht="4.5" customHeight="1" x14ac:dyDescent="0.3">
      <c r="B247" s="33"/>
      <c r="C247" s="33"/>
      <c r="D247" s="33"/>
      <c r="E247" s="33"/>
      <c r="F247" s="33"/>
      <c r="G247" s="33"/>
      <c r="H247" s="27"/>
      <c r="I247" s="33"/>
      <c r="J247" s="33"/>
      <c r="K247" s="33"/>
      <c r="L247" s="27"/>
    </row>
    <row r="248" spans="2:12" x14ac:dyDescent="0.3">
      <c r="B248" s="33"/>
      <c r="C248" s="33" t="s">
        <v>9</v>
      </c>
      <c r="D248" s="33"/>
      <c r="E248" s="50"/>
      <c r="F248" s="8"/>
      <c r="G248" s="33"/>
      <c r="H248" s="27"/>
      <c r="I248" s="33"/>
      <c r="J248" s="33"/>
      <c r="K248" s="33"/>
      <c r="L248" s="27"/>
    </row>
    <row r="249" spans="2:12" ht="4.5" customHeight="1" x14ac:dyDescent="0.3">
      <c r="B249" s="33"/>
      <c r="C249" s="33"/>
      <c r="D249" s="33"/>
      <c r="E249" s="33"/>
      <c r="F249" s="33"/>
      <c r="G249" s="33"/>
      <c r="H249" s="27"/>
      <c r="I249" s="33"/>
      <c r="J249" s="33"/>
      <c r="K249" s="33"/>
      <c r="L249" s="27"/>
    </row>
    <row r="250" spans="2:12" ht="42" x14ac:dyDescent="0.3">
      <c r="B250" s="33"/>
      <c r="C250" s="12" t="str">
        <f>_xlfn.TEXTJOIN("",FALSE,"Anzahl Wochenenden im Jahr ",Jahr-2," (0 bis 52), die aufgrund Abwesenheit aller Kinder dieser Gruppe geschlossen werden konnten:")</f>
        <v>Anzahl Wochenenden im Jahr 2023 (0 bis 52), die aufgrund Abwesenheit aller Kinder dieser Gruppe geschlossen werden konnten:</v>
      </c>
      <c r="D250" s="12"/>
      <c r="E250" s="1"/>
      <c r="F250" s="8"/>
      <c r="G250" s="33"/>
      <c r="H250" s="27"/>
      <c r="I250" s="33"/>
      <c r="J250" s="33"/>
      <c r="K250" s="33"/>
      <c r="L250" s="27"/>
    </row>
    <row r="251" spans="2:12" x14ac:dyDescent="0.3">
      <c r="B251" s="33"/>
      <c r="C251" s="33"/>
      <c r="D251" s="33"/>
      <c r="E251" s="33"/>
      <c r="F251" s="33"/>
      <c r="G251" s="33"/>
      <c r="H251" s="27"/>
      <c r="I251" s="33"/>
      <c r="J251" s="33"/>
      <c r="K251" s="33"/>
      <c r="L251" s="27"/>
    </row>
    <row r="252" spans="2:12" x14ac:dyDescent="0.3">
      <c r="B252" s="33"/>
      <c r="C252" s="33" t="s">
        <v>39</v>
      </c>
      <c r="D252" s="33"/>
      <c r="E252" s="1"/>
      <c r="F252" s="8"/>
      <c r="G252" s="33"/>
      <c r="H252" s="27"/>
      <c r="I252" s="33"/>
      <c r="J252" s="33"/>
      <c r="K252" s="33"/>
      <c r="L252" s="27"/>
    </row>
    <row r="253" spans="2:12" ht="14.5" thickBot="1" x14ac:dyDescent="0.35">
      <c r="B253" s="33"/>
      <c r="C253" s="33"/>
      <c r="D253" s="33"/>
      <c r="E253" s="33"/>
      <c r="F253" s="33"/>
      <c r="G253" s="33"/>
      <c r="H253" s="27"/>
      <c r="I253" s="33"/>
      <c r="J253" s="33"/>
      <c r="K253" s="33"/>
      <c r="L253" s="27"/>
    </row>
    <row r="254" spans="2:12" ht="28.5" thickBot="1" x14ac:dyDescent="0.35">
      <c r="B254" s="33"/>
      <c r="C254" s="13" t="str">
        <f>_xlfn.TEXTJOIN("",FALSE,"Personaldotation sozialpädagogisches Personal für diese Gruppe am 01.11.",Jahr-1,":")</f>
        <v>Personaldotation sozialpädagogisches Personal für diese Gruppe am 01.11.2024:</v>
      </c>
      <c r="D254" s="13"/>
      <c r="E254" s="2"/>
      <c r="F254" s="8"/>
      <c r="G254" s="14" t="s">
        <v>10</v>
      </c>
      <c r="H254" s="27"/>
      <c r="I254" s="33"/>
      <c r="J254" s="33"/>
      <c r="K254" s="33"/>
      <c r="L254" s="27">
        <f>IF(ISBLANK(E254),0,E254)</f>
        <v>0</v>
      </c>
    </row>
    <row r="255" spans="2:12" ht="4.5" customHeight="1" thickBot="1" x14ac:dyDescent="0.35">
      <c r="B255" s="33"/>
      <c r="C255" s="14"/>
      <c r="D255" s="14"/>
      <c r="E255" s="14"/>
      <c r="F255" s="14"/>
      <c r="G255" s="14"/>
      <c r="H255" s="27"/>
      <c r="I255" s="33"/>
      <c r="J255" s="33"/>
      <c r="K255" s="33"/>
      <c r="L255" s="27"/>
    </row>
    <row r="256" spans="2:12" ht="42.5" thickBot="1" x14ac:dyDescent="0.35">
      <c r="B256" s="33"/>
      <c r="C256" s="15" t="str">
        <f>_xlfn.TEXTJOIN("",FALSE,"Hiervon fallen insgesamt folgende Stellenprozente auf Personal ohne vom BJ anerkannte Ausbildung am 01.11.",Jahr-1,":")</f>
        <v>Hiervon fallen insgesamt folgende Stellenprozente auf Personal ohne vom BJ anerkannte Ausbildung am 01.11.2024:</v>
      </c>
      <c r="D256" s="15"/>
      <c r="E256" s="3"/>
      <c r="F256" s="8"/>
      <c r="G256" s="16" t="s">
        <v>10</v>
      </c>
      <c r="H256" s="27"/>
      <c r="I256" s="33"/>
      <c r="J256" s="33"/>
      <c r="K256" s="33"/>
      <c r="L256" s="27">
        <f>IF(ISBLANK(E256),0,E256)</f>
        <v>0</v>
      </c>
    </row>
    <row r="257" spans="2:12" ht="5.25" customHeight="1" x14ac:dyDescent="0.3">
      <c r="B257" s="33"/>
      <c r="C257" s="15"/>
      <c r="D257" s="15"/>
      <c r="E257" s="33"/>
      <c r="F257" s="8"/>
      <c r="G257" s="16"/>
      <c r="H257" s="27"/>
      <c r="I257" s="33"/>
      <c r="J257" s="33"/>
      <c r="K257" s="33"/>
      <c r="L257" s="27"/>
    </row>
    <row r="258" spans="2:12" ht="27" customHeight="1" x14ac:dyDescent="0.3">
      <c r="B258" s="33"/>
      <c r="C258" s="54" t="str">
        <f>_xlfn.TEXTJOIN("",FALSE,"Stellenprozent für den Zuschlag Geschlossenheit am 01.11.",Jahr-1,":")</f>
        <v>Stellenprozent für den Zuschlag Geschlossenheit am 01.11.2024:</v>
      </c>
      <c r="D258" s="15"/>
      <c r="E258" s="45"/>
      <c r="F258" s="8"/>
      <c r="G258" s="55" t="s">
        <v>10</v>
      </c>
      <c r="H258" s="27"/>
      <c r="I258" s="33"/>
      <c r="J258" s="33"/>
      <c r="K258" s="33"/>
      <c r="L258" s="27"/>
    </row>
    <row r="259" spans="2:12" ht="33" customHeight="1" x14ac:dyDescent="0.3">
      <c r="B259" s="33"/>
      <c r="C259" s="15"/>
      <c r="D259" s="15"/>
      <c r="E259" s="15"/>
      <c r="F259" s="15"/>
      <c r="G259" s="16"/>
      <c r="H259" s="27"/>
      <c r="I259" s="33"/>
      <c r="J259" s="33"/>
      <c r="K259" s="33"/>
      <c r="L259" s="27"/>
    </row>
    <row r="260" spans="2:12" x14ac:dyDescent="0.3">
      <c r="B260" s="33"/>
      <c r="C260" s="10" t="s">
        <v>44</v>
      </c>
      <c r="D260" s="10"/>
      <c r="E260" s="33" t="s">
        <v>59</v>
      </c>
      <c r="F260" s="8"/>
      <c r="G260" s="61"/>
      <c r="H260" s="62"/>
      <c r="I260" s="62"/>
      <c r="J260" s="63"/>
      <c r="K260" s="33"/>
      <c r="L260" s="33"/>
    </row>
    <row r="261" spans="2:12" ht="4.5" customHeight="1" x14ac:dyDescent="0.3">
      <c r="B261" s="33"/>
      <c r="C261" s="33"/>
      <c r="D261" s="33"/>
      <c r="E261" s="33"/>
      <c r="F261" s="33"/>
      <c r="G261" s="33"/>
      <c r="H261" s="27"/>
      <c r="I261" s="33"/>
      <c r="J261" s="33"/>
      <c r="K261" s="33"/>
      <c r="L261" s="27"/>
    </row>
    <row r="262" spans="2:12" x14ac:dyDescent="0.3">
      <c r="B262" s="33"/>
      <c r="C262" s="33" t="s">
        <v>2</v>
      </c>
      <c r="D262" s="33"/>
      <c r="E262" s="1"/>
      <c r="F262" s="8"/>
      <c r="G262" s="8"/>
      <c r="H262" s="28"/>
      <c r="I262" s="8"/>
      <c r="J262" s="8"/>
      <c r="K262" s="33"/>
      <c r="L262" s="27">
        <f>IF(ISBLANK(E262),0,E262)</f>
        <v>0</v>
      </c>
    </row>
    <row r="263" spans="2:12" ht="4.5" customHeight="1" x14ac:dyDescent="0.3">
      <c r="B263" s="33"/>
      <c r="C263" s="33"/>
      <c r="D263" s="33"/>
      <c r="E263" s="33"/>
      <c r="F263" s="33"/>
      <c r="G263" s="33"/>
      <c r="H263" s="27"/>
      <c r="I263" s="33"/>
      <c r="J263" s="33"/>
      <c r="K263" s="33"/>
      <c r="L263" s="27"/>
    </row>
    <row r="264" spans="2:12" x14ac:dyDescent="0.3">
      <c r="B264" s="33"/>
      <c r="C264" s="33" t="s">
        <v>3</v>
      </c>
      <c r="D264" s="33"/>
      <c r="E264" s="37" t="s">
        <v>64</v>
      </c>
      <c r="F264" s="8"/>
      <c r="G264" s="1"/>
      <c r="H264" s="38" t="s">
        <v>65</v>
      </c>
      <c r="I264" s="1"/>
      <c r="J264" s="37" t="s">
        <v>33</v>
      </c>
      <c r="K264" s="33"/>
      <c r="L264" s="27"/>
    </row>
    <row r="265" spans="2:12" ht="4.5" customHeight="1" x14ac:dyDescent="0.3">
      <c r="B265" s="33"/>
      <c r="C265" s="33"/>
      <c r="D265" s="33"/>
      <c r="E265" s="33"/>
      <c r="F265" s="33"/>
      <c r="G265" s="33"/>
      <c r="H265" s="27"/>
      <c r="I265" s="33"/>
      <c r="J265" s="33"/>
      <c r="K265" s="33"/>
      <c r="L265" s="27"/>
    </row>
    <row r="266" spans="2:12" x14ac:dyDescent="0.3">
      <c r="B266" s="33"/>
      <c r="C266" s="33" t="s">
        <v>4</v>
      </c>
      <c r="D266" s="33"/>
      <c r="E266" s="37" t="s">
        <v>65</v>
      </c>
      <c r="F266" s="8"/>
      <c r="G266" s="1"/>
      <c r="H266" s="27"/>
      <c r="I266" s="33"/>
      <c r="J266" s="38" t="s">
        <v>33</v>
      </c>
      <c r="K266" s="33"/>
      <c r="L266" s="27"/>
    </row>
    <row r="267" spans="2:12" ht="4.5" customHeight="1" x14ac:dyDescent="0.3">
      <c r="B267" s="33"/>
      <c r="C267" s="33"/>
      <c r="D267" s="33"/>
      <c r="E267" s="33"/>
      <c r="F267" s="33"/>
      <c r="G267" s="33"/>
      <c r="H267" s="27"/>
      <c r="I267" s="33"/>
      <c r="J267" s="33"/>
      <c r="K267" s="33"/>
      <c r="L267" s="27"/>
    </row>
    <row r="268" spans="2:12" x14ac:dyDescent="0.3">
      <c r="B268" s="33"/>
      <c r="C268" s="12" t="s">
        <v>67</v>
      </c>
      <c r="D268" s="33"/>
      <c r="E268" s="64"/>
      <c r="F268" s="64"/>
      <c r="G268" s="64"/>
      <c r="H268" s="64"/>
      <c r="I268" s="64"/>
      <c r="J268" s="64"/>
      <c r="K268" s="33"/>
      <c r="L268" s="33"/>
    </row>
    <row r="269" spans="2:12" ht="4.5" customHeight="1" x14ac:dyDescent="0.3">
      <c r="B269" s="33"/>
      <c r="C269" s="33"/>
      <c r="D269" s="33"/>
      <c r="E269" s="33"/>
      <c r="F269" s="33"/>
      <c r="G269" s="33"/>
      <c r="H269" s="27"/>
      <c r="I269" s="33"/>
      <c r="J269" s="33"/>
      <c r="K269" s="33"/>
      <c r="L269" s="27"/>
    </row>
    <row r="270" spans="2:12" x14ac:dyDescent="0.3">
      <c r="B270" s="33"/>
      <c r="C270" s="33"/>
      <c r="D270" s="33"/>
      <c r="E270" s="33"/>
      <c r="F270" s="33"/>
      <c r="G270" s="33"/>
      <c r="H270" s="27"/>
      <c r="I270" s="33"/>
      <c r="J270" s="33"/>
      <c r="K270" s="33"/>
      <c r="L270" s="27"/>
    </row>
    <row r="271" spans="2:12" ht="28" x14ac:dyDescent="0.3">
      <c r="B271" s="33"/>
      <c r="C271" s="12" t="s">
        <v>66</v>
      </c>
      <c r="D271" s="33"/>
      <c r="E271" s="64"/>
      <c r="F271" s="64"/>
      <c r="G271" s="64"/>
      <c r="H271" s="64"/>
      <c r="I271" s="64"/>
      <c r="J271" s="64"/>
      <c r="K271" s="33"/>
      <c r="L271" s="33"/>
    </row>
    <row r="272" spans="2:12" ht="4.5" customHeight="1" x14ac:dyDescent="0.3">
      <c r="B272" s="33"/>
      <c r="C272" s="33"/>
      <c r="D272" s="33"/>
      <c r="E272" s="33"/>
      <c r="F272" s="33"/>
      <c r="G272" s="33"/>
      <c r="H272" s="27"/>
      <c r="I272" s="33"/>
      <c r="J272" s="33"/>
      <c r="K272" s="33"/>
      <c r="L272" s="27"/>
    </row>
    <row r="273" spans="2:12" ht="28" x14ac:dyDescent="0.3">
      <c r="B273" s="33"/>
      <c r="C273" s="12" t="s">
        <v>69</v>
      </c>
      <c r="D273" s="33"/>
      <c r="E273" s="50"/>
      <c r="F273" s="8"/>
      <c r="G273" s="11"/>
      <c r="H273" s="29"/>
      <c r="I273" s="11"/>
      <c r="J273" s="11"/>
      <c r="K273" s="33"/>
      <c r="L273" s="29"/>
    </row>
    <row r="274" spans="2:12" ht="4.5" customHeight="1" x14ac:dyDescent="0.3">
      <c r="B274" s="33"/>
      <c r="C274" s="33"/>
      <c r="D274" s="33"/>
      <c r="E274" s="33"/>
      <c r="F274" s="33"/>
      <c r="G274" s="33"/>
      <c r="H274" s="27"/>
      <c r="I274" s="33"/>
      <c r="J274" s="33"/>
      <c r="K274" s="33"/>
      <c r="L274" s="27"/>
    </row>
    <row r="275" spans="2:12" x14ac:dyDescent="0.3">
      <c r="B275" s="33"/>
      <c r="C275" s="33" t="s">
        <v>19</v>
      </c>
      <c r="D275" s="33"/>
      <c r="E275" s="1"/>
      <c r="F275" s="8"/>
      <c r="G275" s="33"/>
      <c r="H275" s="27"/>
      <c r="I275" s="33"/>
      <c r="J275" s="33"/>
      <c r="K275" s="33"/>
      <c r="L275" s="27"/>
    </row>
    <row r="276" spans="2:12" ht="4.5" customHeight="1" x14ac:dyDescent="0.3">
      <c r="B276" s="33"/>
      <c r="C276" s="33"/>
      <c r="D276" s="33"/>
      <c r="E276" s="33"/>
      <c r="F276" s="33"/>
      <c r="G276" s="33"/>
      <c r="H276" s="27"/>
      <c r="I276" s="33"/>
      <c r="J276" s="33"/>
      <c r="K276" s="33"/>
      <c r="L276" s="27"/>
    </row>
    <row r="277" spans="2:12" ht="28" x14ac:dyDescent="0.3">
      <c r="B277" s="33"/>
      <c r="C277" s="12" t="s">
        <v>70</v>
      </c>
      <c r="D277" s="12"/>
      <c r="E277" s="50"/>
      <c r="F277" s="8"/>
      <c r="G277" s="33"/>
      <c r="H277" s="27"/>
      <c r="I277" s="33"/>
      <c r="J277" s="33"/>
      <c r="K277" s="33"/>
      <c r="L277" s="27"/>
    </row>
    <row r="278" spans="2:12" ht="4.5" customHeight="1" x14ac:dyDescent="0.3">
      <c r="B278" s="33"/>
      <c r="C278" s="33"/>
      <c r="D278" s="33"/>
      <c r="E278" s="33"/>
      <c r="F278" s="33"/>
      <c r="G278" s="33"/>
      <c r="H278" s="27"/>
      <c r="I278" s="33"/>
      <c r="J278" s="33"/>
      <c r="K278" s="33"/>
      <c r="L278" s="27"/>
    </row>
    <row r="279" spans="2:12" x14ac:dyDescent="0.3">
      <c r="B279" s="33"/>
      <c r="C279" s="33" t="s">
        <v>9</v>
      </c>
      <c r="D279" s="33"/>
      <c r="E279" s="50"/>
      <c r="F279" s="8"/>
      <c r="G279" s="33"/>
      <c r="H279" s="27"/>
      <c r="I279" s="33"/>
      <c r="J279" s="33"/>
      <c r="K279" s="33"/>
      <c r="L279" s="27"/>
    </row>
    <row r="280" spans="2:12" ht="4.5" customHeight="1" x14ac:dyDescent="0.3">
      <c r="B280" s="33"/>
      <c r="C280" s="33"/>
      <c r="D280" s="33"/>
      <c r="E280" s="33"/>
      <c r="F280" s="33"/>
      <c r="G280" s="33"/>
      <c r="H280" s="27"/>
      <c r="I280" s="33"/>
      <c r="J280" s="33"/>
      <c r="K280" s="33"/>
      <c r="L280" s="27"/>
    </row>
    <row r="281" spans="2:12" ht="42" x14ac:dyDescent="0.3">
      <c r="B281" s="33"/>
      <c r="C281" s="12" t="str">
        <f>_xlfn.TEXTJOIN("",FALSE,"Anzahl Wochenenden im Jahr ",Jahr-2," (0 bis 52), die aufgrund Abwesenheit aller Kinder dieser Gruppe geschlossen werden konnten:")</f>
        <v>Anzahl Wochenenden im Jahr 2023 (0 bis 52), die aufgrund Abwesenheit aller Kinder dieser Gruppe geschlossen werden konnten:</v>
      </c>
      <c r="D281" s="12"/>
      <c r="E281" s="1"/>
      <c r="F281" s="8"/>
      <c r="G281" s="33"/>
      <c r="H281" s="27"/>
      <c r="I281" s="33"/>
      <c r="J281" s="33"/>
      <c r="K281" s="33"/>
      <c r="L281" s="27"/>
    </row>
    <row r="282" spans="2:12" x14ac:dyDescent="0.3">
      <c r="B282" s="33"/>
      <c r="C282" s="33"/>
      <c r="D282" s="33"/>
      <c r="E282" s="33"/>
      <c r="F282" s="33"/>
      <c r="G282" s="33"/>
      <c r="H282" s="27"/>
      <c r="I282" s="33"/>
      <c r="J282" s="33"/>
      <c r="K282" s="33"/>
      <c r="L282" s="27"/>
    </row>
    <row r="283" spans="2:12" x14ac:dyDescent="0.3">
      <c r="B283" s="33"/>
      <c r="C283" s="33" t="s">
        <v>39</v>
      </c>
      <c r="D283" s="33"/>
      <c r="E283" s="1"/>
      <c r="F283" s="8"/>
      <c r="G283" s="33"/>
      <c r="H283" s="27"/>
      <c r="I283" s="33"/>
      <c r="J283" s="33"/>
      <c r="K283" s="33"/>
      <c r="L283" s="27"/>
    </row>
    <row r="284" spans="2:12" ht="14.5" thickBot="1" x14ac:dyDescent="0.35">
      <c r="B284" s="33"/>
      <c r="C284" s="33"/>
      <c r="D284" s="33"/>
      <c r="E284" s="33"/>
      <c r="F284" s="33"/>
      <c r="G284" s="33"/>
      <c r="H284" s="27"/>
      <c r="I284" s="33"/>
      <c r="J284" s="33"/>
      <c r="K284" s="33"/>
      <c r="L284" s="27"/>
    </row>
    <row r="285" spans="2:12" ht="28.5" thickBot="1" x14ac:dyDescent="0.35">
      <c r="B285" s="33"/>
      <c r="C285" s="13" t="str">
        <f>_xlfn.TEXTJOIN("",FALSE,"Personaldotation sozialpädagogisches Personal für diese Gruppe am 01.11.",Jahr-1,":")</f>
        <v>Personaldotation sozialpädagogisches Personal für diese Gruppe am 01.11.2024:</v>
      </c>
      <c r="D285" s="13"/>
      <c r="E285" s="2"/>
      <c r="F285" s="8"/>
      <c r="G285" s="14" t="s">
        <v>10</v>
      </c>
      <c r="H285" s="27"/>
      <c r="I285" s="33"/>
      <c r="J285" s="33"/>
      <c r="K285" s="33"/>
      <c r="L285" s="27">
        <f>IF(ISBLANK(E285),0,E285)</f>
        <v>0</v>
      </c>
    </row>
    <row r="286" spans="2:12" ht="4.5" customHeight="1" thickBot="1" x14ac:dyDescent="0.35">
      <c r="B286" s="33"/>
      <c r="C286" s="14"/>
      <c r="D286" s="14"/>
      <c r="E286" s="14"/>
      <c r="F286" s="14"/>
      <c r="G286" s="14"/>
      <c r="H286" s="27"/>
      <c r="I286" s="33"/>
      <c r="J286" s="33"/>
      <c r="K286" s="33"/>
      <c r="L286" s="27"/>
    </row>
    <row r="287" spans="2:12" ht="42.5" thickBot="1" x14ac:dyDescent="0.35">
      <c r="B287" s="33"/>
      <c r="C287" s="15" t="str">
        <f>_xlfn.TEXTJOIN("",FALSE,"Hiervon fallen insgesamt folgende Stellenprozente auf Personal ohne vom BJ anerkannte Ausbildung am 01.11.",Jahr-1,":")</f>
        <v>Hiervon fallen insgesamt folgende Stellenprozente auf Personal ohne vom BJ anerkannte Ausbildung am 01.11.2024:</v>
      </c>
      <c r="D287" s="15"/>
      <c r="E287" s="3"/>
      <c r="F287" s="8"/>
      <c r="G287" s="16" t="s">
        <v>10</v>
      </c>
      <c r="H287" s="27"/>
      <c r="I287" s="33"/>
      <c r="J287" s="33"/>
      <c r="K287" s="33"/>
      <c r="L287" s="27">
        <f>IF(ISBLANK(E287),0,E287)</f>
        <v>0</v>
      </c>
    </row>
    <row r="288" spans="2:12" ht="5.25" customHeight="1" x14ac:dyDescent="0.3">
      <c r="B288" s="33"/>
      <c r="C288" s="15"/>
      <c r="D288" s="15"/>
      <c r="E288" s="33"/>
      <c r="F288" s="8"/>
      <c r="G288" s="16"/>
      <c r="H288" s="27"/>
      <c r="I288" s="33"/>
      <c r="J288" s="33"/>
      <c r="K288" s="33"/>
      <c r="L288" s="27"/>
    </row>
    <row r="289" spans="2:12" ht="27" customHeight="1" x14ac:dyDescent="0.3">
      <c r="B289" s="33"/>
      <c r="C289" s="54" t="str">
        <f>_xlfn.TEXTJOIN("",FALSE,"Stellenprozent für den Zuschlag Geschlossenheit am 01.11.",Jahr-1,":")</f>
        <v>Stellenprozent für den Zuschlag Geschlossenheit am 01.11.2024:</v>
      </c>
      <c r="D289" s="15"/>
      <c r="E289" s="45"/>
      <c r="F289" s="8"/>
      <c r="G289" s="55" t="s">
        <v>10</v>
      </c>
      <c r="H289" s="27"/>
      <c r="I289" s="33"/>
      <c r="J289" s="33"/>
      <c r="K289" s="33"/>
      <c r="L289" s="27"/>
    </row>
    <row r="290" spans="2:12" ht="33" customHeight="1" x14ac:dyDescent="0.3">
      <c r="B290" s="33"/>
      <c r="C290" s="15"/>
      <c r="D290" s="15"/>
      <c r="E290" s="15"/>
      <c r="F290" s="15"/>
      <c r="G290" s="16"/>
      <c r="H290" s="27"/>
      <c r="I290" s="33"/>
      <c r="J290" s="33"/>
      <c r="K290" s="33"/>
      <c r="L290" s="27"/>
    </row>
    <row r="291" spans="2:12" x14ac:dyDescent="0.3">
      <c r="B291" s="33"/>
      <c r="C291" s="10" t="s">
        <v>45</v>
      </c>
      <c r="D291" s="10"/>
      <c r="E291" s="33" t="s">
        <v>59</v>
      </c>
      <c r="F291" s="8"/>
      <c r="G291" s="61"/>
      <c r="H291" s="62"/>
      <c r="I291" s="62"/>
      <c r="J291" s="63"/>
      <c r="K291" s="33"/>
      <c r="L291" s="33"/>
    </row>
    <row r="292" spans="2:12" ht="4.5" customHeight="1" x14ac:dyDescent="0.3">
      <c r="B292" s="33"/>
      <c r="C292" s="33"/>
      <c r="D292" s="33"/>
      <c r="E292" s="33"/>
      <c r="F292" s="33"/>
      <c r="G292" s="33"/>
      <c r="H292" s="27"/>
      <c r="I292" s="33"/>
      <c r="J292" s="33"/>
      <c r="K292" s="33"/>
      <c r="L292" s="27"/>
    </row>
    <row r="293" spans="2:12" x14ac:dyDescent="0.3">
      <c r="B293" s="33"/>
      <c r="C293" s="33" t="s">
        <v>2</v>
      </c>
      <c r="D293" s="33"/>
      <c r="E293" s="1"/>
      <c r="F293" s="8"/>
      <c r="G293" s="8"/>
      <c r="H293" s="28"/>
      <c r="I293" s="8"/>
      <c r="J293" s="8"/>
      <c r="K293" s="33"/>
      <c r="L293" s="27">
        <f>IF(ISBLANK(E293),0,E293)</f>
        <v>0</v>
      </c>
    </row>
    <row r="294" spans="2:12" ht="4.5" customHeight="1" x14ac:dyDescent="0.3">
      <c r="B294" s="33"/>
      <c r="C294" s="33"/>
      <c r="D294" s="33"/>
      <c r="E294" s="33"/>
      <c r="F294" s="33"/>
      <c r="G294" s="33"/>
      <c r="H294" s="27"/>
      <c r="I294" s="33"/>
      <c r="J294" s="33"/>
      <c r="K294" s="33"/>
      <c r="L294" s="27"/>
    </row>
    <row r="295" spans="2:12" x14ac:dyDescent="0.3">
      <c r="B295" s="33"/>
      <c r="C295" s="33" t="s">
        <v>3</v>
      </c>
      <c r="D295" s="33"/>
      <c r="E295" s="37" t="s">
        <v>64</v>
      </c>
      <c r="F295" s="8"/>
      <c r="G295" s="1"/>
      <c r="H295" s="38" t="s">
        <v>65</v>
      </c>
      <c r="I295" s="1"/>
      <c r="J295" s="37" t="s">
        <v>33</v>
      </c>
      <c r="K295" s="33"/>
      <c r="L295" s="27"/>
    </row>
    <row r="296" spans="2:12" ht="4.5" customHeight="1" x14ac:dyDescent="0.3">
      <c r="B296" s="33"/>
      <c r="C296" s="33"/>
      <c r="D296" s="33"/>
      <c r="E296" s="33"/>
      <c r="F296" s="33"/>
      <c r="G296" s="33"/>
      <c r="H296" s="27"/>
      <c r="I296" s="33"/>
      <c r="J296" s="33"/>
      <c r="K296" s="33"/>
      <c r="L296" s="27"/>
    </row>
    <row r="297" spans="2:12" x14ac:dyDescent="0.3">
      <c r="B297" s="33"/>
      <c r="C297" s="33" t="s">
        <v>4</v>
      </c>
      <c r="D297" s="33"/>
      <c r="E297" s="37" t="s">
        <v>65</v>
      </c>
      <c r="F297" s="8"/>
      <c r="G297" s="1"/>
      <c r="H297" s="27"/>
      <c r="I297" s="33"/>
      <c r="J297" s="38" t="s">
        <v>33</v>
      </c>
      <c r="K297" s="33"/>
      <c r="L297" s="27"/>
    </row>
    <row r="298" spans="2:12" ht="4.5" customHeight="1" x14ac:dyDescent="0.3">
      <c r="B298" s="33"/>
      <c r="C298" s="33"/>
      <c r="D298" s="33"/>
      <c r="E298" s="33"/>
      <c r="F298" s="33"/>
      <c r="G298" s="33"/>
      <c r="H298" s="27"/>
      <c r="I298" s="33"/>
      <c r="J298" s="33"/>
      <c r="K298" s="33"/>
      <c r="L298" s="27"/>
    </row>
    <row r="299" spans="2:12" x14ac:dyDescent="0.3">
      <c r="B299" s="33"/>
      <c r="C299" s="12" t="s">
        <v>67</v>
      </c>
      <c r="D299" s="33"/>
      <c r="E299" s="64"/>
      <c r="F299" s="64"/>
      <c r="G299" s="64"/>
      <c r="H299" s="64"/>
      <c r="I299" s="64"/>
      <c r="J299" s="64"/>
      <c r="K299" s="33"/>
      <c r="L299" s="33"/>
    </row>
    <row r="300" spans="2:12" ht="4.5" customHeight="1" x14ac:dyDescent="0.3">
      <c r="B300" s="33"/>
      <c r="C300" s="33"/>
      <c r="D300" s="33"/>
      <c r="E300" s="33"/>
      <c r="F300" s="33"/>
      <c r="G300" s="33"/>
      <c r="H300" s="27"/>
      <c r="I300" s="33"/>
      <c r="J300" s="33"/>
      <c r="K300" s="33"/>
      <c r="L300" s="27"/>
    </row>
    <row r="301" spans="2:12" x14ac:dyDescent="0.3">
      <c r="B301" s="33"/>
      <c r="C301" s="33"/>
      <c r="D301" s="33"/>
      <c r="E301" s="33"/>
      <c r="F301" s="33"/>
      <c r="G301" s="33"/>
      <c r="H301" s="27"/>
      <c r="I301" s="33"/>
      <c r="J301" s="33"/>
      <c r="K301" s="33"/>
      <c r="L301" s="27"/>
    </row>
    <row r="302" spans="2:12" ht="28" x14ac:dyDescent="0.3">
      <c r="B302" s="33"/>
      <c r="C302" s="12" t="s">
        <v>66</v>
      </c>
      <c r="D302" s="33"/>
      <c r="E302" s="64"/>
      <c r="F302" s="64"/>
      <c r="G302" s="64"/>
      <c r="H302" s="64"/>
      <c r="I302" s="64"/>
      <c r="J302" s="64"/>
      <c r="K302" s="33"/>
      <c r="L302" s="33"/>
    </row>
    <row r="303" spans="2:12" ht="4.5" customHeight="1" x14ac:dyDescent="0.3">
      <c r="B303" s="33"/>
      <c r="C303" s="33"/>
      <c r="D303" s="33"/>
      <c r="E303" s="33"/>
      <c r="F303" s="33"/>
      <c r="G303" s="33"/>
      <c r="H303" s="27"/>
      <c r="I303" s="33"/>
      <c r="J303" s="33"/>
      <c r="K303" s="33"/>
      <c r="L303" s="27"/>
    </row>
    <row r="304" spans="2:12" ht="28" x14ac:dyDescent="0.3">
      <c r="B304" s="33"/>
      <c r="C304" s="12" t="s">
        <v>69</v>
      </c>
      <c r="D304" s="33"/>
      <c r="E304" s="50"/>
      <c r="F304" s="8"/>
      <c r="G304" s="11"/>
      <c r="H304" s="29"/>
      <c r="I304" s="11"/>
      <c r="J304" s="11"/>
      <c r="K304" s="33"/>
      <c r="L304" s="29"/>
    </row>
    <row r="305" spans="2:12" ht="4.5" customHeight="1" x14ac:dyDescent="0.3">
      <c r="B305" s="33"/>
      <c r="C305" s="33"/>
      <c r="D305" s="33"/>
      <c r="E305" s="33"/>
      <c r="F305" s="33"/>
      <c r="G305" s="33"/>
      <c r="H305" s="27"/>
      <c r="I305" s="33"/>
      <c r="J305" s="33"/>
      <c r="K305" s="33"/>
      <c r="L305" s="27"/>
    </row>
    <row r="306" spans="2:12" x14ac:dyDescent="0.3">
      <c r="B306" s="33"/>
      <c r="C306" s="33" t="s">
        <v>19</v>
      </c>
      <c r="D306" s="33"/>
      <c r="E306" s="1"/>
      <c r="F306" s="8"/>
      <c r="G306" s="33"/>
      <c r="H306" s="27"/>
      <c r="I306" s="33"/>
      <c r="J306" s="33"/>
      <c r="K306" s="33"/>
      <c r="L306" s="27"/>
    </row>
    <row r="307" spans="2:12" ht="4.5" customHeight="1" x14ac:dyDescent="0.3">
      <c r="B307" s="33"/>
      <c r="C307" s="33"/>
      <c r="D307" s="33"/>
      <c r="E307" s="33"/>
      <c r="F307" s="33"/>
      <c r="G307" s="33"/>
      <c r="H307" s="27"/>
      <c r="I307" s="33"/>
      <c r="J307" s="33"/>
      <c r="K307" s="33"/>
      <c r="L307" s="27"/>
    </row>
    <row r="308" spans="2:12" ht="28" x14ac:dyDescent="0.3">
      <c r="B308" s="33"/>
      <c r="C308" s="12" t="s">
        <v>70</v>
      </c>
      <c r="D308" s="12"/>
      <c r="E308" s="50"/>
      <c r="F308" s="8"/>
      <c r="G308" s="33"/>
      <c r="H308" s="27"/>
      <c r="I308" s="33"/>
      <c r="J308" s="33"/>
      <c r="K308" s="33"/>
      <c r="L308" s="27"/>
    </row>
    <row r="309" spans="2:12" ht="4.5" customHeight="1" x14ac:dyDescent="0.3">
      <c r="B309" s="33"/>
      <c r="C309" s="33"/>
      <c r="D309" s="33"/>
      <c r="E309" s="33"/>
      <c r="F309" s="33"/>
      <c r="G309" s="33"/>
      <c r="H309" s="27"/>
      <c r="I309" s="33"/>
      <c r="J309" s="33"/>
      <c r="K309" s="33"/>
      <c r="L309" s="27"/>
    </row>
    <row r="310" spans="2:12" x14ac:dyDescent="0.3">
      <c r="B310" s="33"/>
      <c r="C310" s="33" t="s">
        <v>9</v>
      </c>
      <c r="D310" s="33"/>
      <c r="E310" s="50"/>
      <c r="F310" s="8"/>
      <c r="G310" s="33"/>
      <c r="H310" s="27"/>
      <c r="I310" s="33"/>
      <c r="J310" s="33"/>
      <c r="K310" s="33"/>
      <c r="L310" s="27"/>
    </row>
    <row r="311" spans="2:12" ht="4.5" customHeight="1" x14ac:dyDescent="0.3">
      <c r="B311" s="33"/>
      <c r="C311" s="33"/>
      <c r="D311" s="33"/>
      <c r="E311" s="33"/>
      <c r="F311" s="33"/>
      <c r="G311" s="33"/>
      <c r="H311" s="27"/>
      <c r="I311" s="33"/>
      <c r="J311" s="33"/>
      <c r="K311" s="33"/>
      <c r="L311" s="27"/>
    </row>
    <row r="312" spans="2:12" ht="42" x14ac:dyDescent="0.3">
      <c r="B312" s="33"/>
      <c r="C312" s="12" t="str">
        <f>_xlfn.TEXTJOIN("",FALSE,"Anzahl Wochenenden im Jahr ",Jahr-2," (0 bis 52), die aufgrund Abwesenheit aller Kinder dieser Gruppe geschlossen werden konnten:")</f>
        <v>Anzahl Wochenenden im Jahr 2023 (0 bis 52), die aufgrund Abwesenheit aller Kinder dieser Gruppe geschlossen werden konnten:</v>
      </c>
      <c r="D312" s="12"/>
      <c r="E312" s="1"/>
      <c r="F312" s="8"/>
      <c r="G312" s="33"/>
      <c r="H312" s="27"/>
      <c r="I312" s="33"/>
      <c r="J312" s="33"/>
      <c r="K312" s="33"/>
      <c r="L312" s="27"/>
    </row>
    <row r="313" spans="2:12" x14ac:dyDescent="0.3">
      <c r="B313" s="33"/>
      <c r="C313" s="33"/>
      <c r="D313" s="33"/>
      <c r="E313" s="33"/>
      <c r="F313" s="33"/>
      <c r="G313" s="33"/>
      <c r="H313" s="27"/>
      <c r="I313" s="33"/>
      <c r="J313" s="33"/>
      <c r="K313" s="33"/>
      <c r="L313" s="27"/>
    </row>
    <row r="314" spans="2:12" x14ac:dyDescent="0.3">
      <c r="B314" s="33"/>
      <c r="C314" s="33" t="s">
        <v>39</v>
      </c>
      <c r="D314" s="33"/>
      <c r="E314" s="1"/>
      <c r="F314" s="8"/>
      <c r="G314" s="33"/>
      <c r="H314" s="27"/>
      <c r="I314" s="33"/>
      <c r="J314" s="33"/>
      <c r="K314" s="33"/>
      <c r="L314" s="27"/>
    </row>
    <row r="315" spans="2:12" ht="14.5" thickBot="1" x14ac:dyDescent="0.35">
      <c r="B315" s="33"/>
      <c r="C315" s="33"/>
      <c r="D315" s="33"/>
      <c r="E315" s="33"/>
      <c r="F315" s="33"/>
      <c r="G315" s="33"/>
      <c r="H315" s="27"/>
      <c r="I315" s="33"/>
      <c r="J315" s="33"/>
      <c r="K315" s="33"/>
      <c r="L315" s="27"/>
    </row>
    <row r="316" spans="2:12" ht="28.5" thickBot="1" x14ac:dyDescent="0.35">
      <c r="B316" s="33"/>
      <c r="C316" s="13" t="str">
        <f>_xlfn.TEXTJOIN("",FALSE,"Personaldotation sozialpädagogisches Personal für diese Gruppe am 01.11.",Jahr-1,":")</f>
        <v>Personaldotation sozialpädagogisches Personal für diese Gruppe am 01.11.2024:</v>
      </c>
      <c r="D316" s="13"/>
      <c r="E316" s="2"/>
      <c r="F316" s="8"/>
      <c r="G316" s="14" t="s">
        <v>10</v>
      </c>
      <c r="H316" s="27"/>
      <c r="I316" s="33"/>
      <c r="J316" s="33"/>
      <c r="K316" s="33"/>
      <c r="L316" s="27">
        <f>IF(ISBLANK(E316),0,E316)</f>
        <v>0</v>
      </c>
    </row>
    <row r="317" spans="2:12" ht="4.5" customHeight="1" thickBot="1" x14ac:dyDescent="0.35">
      <c r="B317" s="33"/>
      <c r="C317" s="14"/>
      <c r="D317" s="14"/>
      <c r="E317" s="14"/>
      <c r="F317" s="14"/>
      <c r="G317" s="14"/>
      <c r="H317" s="27"/>
      <c r="I317" s="33"/>
      <c r="J317" s="33"/>
      <c r="K317" s="33"/>
      <c r="L317" s="27"/>
    </row>
    <row r="318" spans="2:12" ht="42.5" thickBot="1" x14ac:dyDescent="0.35">
      <c r="B318" s="33"/>
      <c r="C318" s="15" t="str">
        <f>_xlfn.TEXTJOIN("",FALSE,"Hiervon fallen insgesamt folgende Stellenprozente auf Personal ohne vom BJ anerkannte Ausbildung am 01.11.",Jahr-1,":")</f>
        <v>Hiervon fallen insgesamt folgende Stellenprozente auf Personal ohne vom BJ anerkannte Ausbildung am 01.11.2024:</v>
      </c>
      <c r="D318" s="15"/>
      <c r="E318" s="3"/>
      <c r="F318" s="8"/>
      <c r="G318" s="16" t="s">
        <v>10</v>
      </c>
      <c r="H318" s="27"/>
      <c r="I318" s="33"/>
      <c r="J318" s="33"/>
      <c r="K318" s="33"/>
      <c r="L318" s="27">
        <f>IF(ISBLANK(E318),0,E318)</f>
        <v>0</v>
      </c>
    </row>
    <row r="319" spans="2:12" ht="5.25" customHeight="1" x14ac:dyDescent="0.3">
      <c r="B319" s="33"/>
      <c r="C319" s="15"/>
      <c r="D319" s="15"/>
      <c r="E319" s="33"/>
      <c r="F319" s="8"/>
      <c r="G319" s="16"/>
      <c r="H319" s="27"/>
      <c r="I319" s="33"/>
      <c r="J319" s="33"/>
      <c r="K319" s="33"/>
      <c r="L319" s="27"/>
    </row>
    <row r="320" spans="2:12" ht="27" customHeight="1" x14ac:dyDescent="0.3">
      <c r="B320" s="33"/>
      <c r="C320" s="54" t="str">
        <f>_xlfn.TEXTJOIN("",FALSE,"Stellenprozent für den Zuschlag Geschlossenheit am 01.11.",Jahr-1,":")</f>
        <v>Stellenprozent für den Zuschlag Geschlossenheit am 01.11.2024:</v>
      </c>
      <c r="D320" s="15"/>
      <c r="E320" s="45"/>
      <c r="F320" s="8"/>
      <c r="G320" s="55" t="s">
        <v>10</v>
      </c>
      <c r="H320" s="27"/>
      <c r="I320" s="33"/>
      <c r="J320" s="33"/>
      <c r="K320" s="33"/>
      <c r="L320" s="27"/>
    </row>
    <row r="321" spans="2:12" ht="33" customHeight="1" x14ac:dyDescent="0.3">
      <c r="B321" s="33"/>
      <c r="C321" s="15"/>
      <c r="D321" s="15"/>
      <c r="E321" s="15"/>
      <c r="F321" s="15"/>
      <c r="G321" s="16"/>
      <c r="H321" s="27"/>
      <c r="I321" s="33"/>
      <c r="J321" s="33"/>
      <c r="K321" s="33"/>
      <c r="L321" s="27"/>
    </row>
    <row r="322" spans="2:12" x14ac:dyDescent="0.3">
      <c r="B322" s="33"/>
      <c r="C322" s="10" t="s">
        <v>46</v>
      </c>
      <c r="D322" s="10"/>
      <c r="E322" s="33" t="s">
        <v>59</v>
      </c>
      <c r="F322" s="8"/>
      <c r="G322" s="61"/>
      <c r="H322" s="62"/>
      <c r="I322" s="62"/>
      <c r="J322" s="63"/>
      <c r="K322" s="33"/>
      <c r="L322" s="33"/>
    </row>
    <row r="323" spans="2:12" ht="4.5" customHeight="1" x14ac:dyDescent="0.3">
      <c r="B323" s="33"/>
      <c r="C323" s="33"/>
      <c r="D323" s="33"/>
      <c r="E323" s="33"/>
      <c r="F323" s="33"/>
      <c r="G323" s="33"/>
      <c r="H323" s="27"/>
      <c r="I323" s="33"/>
      <c r="J323" s="33"/>
      <c r="K323" s="33"/>
      <c r="L323" s="27"/>
    </row>
    <row r="324" spans="2:12" x14ac:dyDescent="0.3">
      <c r="B324" s="33"/>
      <c r="C324" s="33" t="s">
        <v>2</v>
      </c>
      <c r="D324" s="33"/>
      <c r="E324" s="1"/>
      <c r="F324" s="8"/>
      <c r="G324" s="8"/>
      <c r="H324" s="28"/>
      <c r="I324" s="8"/>
      <c r="J324" s="8"/>
      <c r="K324" s="33"/>
      <c r="L324" s="27">
        <f>IF(ISBLANK(E324),0,E324)</f>
        <v>0</v>
      </c>
    </row>
    <row r="325" spans="2:12" ht="4.5" customHeight="1" x14ac:dyDescent="0.3">
      <c r="B325" s="33"/>
      <c r="C325" s="33"/>
      <c r="D325" s="33"/>
      <c r="E325" s="33"/>
      <c r="F325" s="33"/>
      <c r="G325" s="33"/>
      <c r="H325" s="27"/>
      <c r="I325" s="33"/>
      <c r="J325" s="33"/>
      <c r="K325" s="33"/>
      <c r="L325" s="27"/>
    </row>
    <row r="326" spans="2:12" x14ac:dyDescent="0.3">
      <c r="B326" s="33"/>
      <c r="C326" s="33" t="s">
        <v>3</v>
      </c>
      <c r="D326" s="33"/>
      <c r="E326" s="37" t="s">
        <v>64</v>
      </c>
      <c r="F326" s="8"/>
      <c r="G326" s="1"/>
      <c r="H326" s="38" t="s">
        <v>65</v>
      </c>
      <c r="I326" s="1"/>
      <c r="J326" s="37" t="s">
        <v>33</v>
      </c>
      <c r="K326" s="33"/>
      <c r="L326" s="27"/>
    </row>
    <row r="327" spans="2:12" ht="4.5" customHeight="1" x14ac:dyDescent="0.3">
      <c r="B327" s="33"/>
      <c r="C327" s="33"/>
      <c r="D327" s="33"/>
      <c r="E327" s="33"/>
      <c r="F327" s="33"/>
      <c r="G327" s="33"/>
      <c r="H327" s="27"/>
      <c r="I327" s="33"/>
      <c r="J327" s="33"/>
      <c r="K327" s="33"/>
      <c r="L327" s="27"/>
    </row>
    <row r="328" spans="2:12" x14ac:dyDescent="0.3">
      <c r="B328" s="33"/>
      <c r="C328" s="33" t="s">
        <v>4</v>
      </c>
      <c r="D328" s="33"/>
      <c r="E328" s="37" t="s">
        <v>65</v>
      </c>
      <c r="F328" s="8"/>
      <c r="G328" s="1"/>
      <c r="H328" s="27"/>
      <c r="I328" s="33"/>
      <c r="J328" s="38" t="s">
        <v>33</v>
      </c>
      <c r="K328" s="33"/>
      <c r="L328" s="27"/>
    </row>
    <row r="329" spans="2:12" ht="4.5" customHeight="1" x14ac:dyDescent="0.3">
      <c r="B329" s="33"/>
      <c r="C329" s="33"/>
      <c r="D329" s="33"/>
      <c r="E329" s="33"/>
      <c r="F329" s="33"/>
      <c r="G329" s="33"/>
      <c r="H329" s="27"/>
      <c r="I329" s="33"/>
      <c r="J329" s="33"/>
      <c r="K329" s="33"/>
      <c r="L329" s="27"/>
    </row>
    <row r="330" spans="2:12" x14ac:dyDescent="0.3">
      <c r="B330" s="33"/>
      <c r="C330" s="12" t="s">
        <v>67</v>
      </c>
      <c r="D330" s="33"/>
      <c r="E330" s="64"/>
      <c r="F330" s="64"/>
      <c r="G330" s="64"/>
      <c r="H330" s="64"/>
      <c r="I330" s="64"/>
      <c r="J330" s="64"/>
      <c r="K330" s="33"/>
      <c r="L330" s="33"/>
    </row>
    <row r="331" spans="2:12" ht="4.5" customHeight="1" x14ac:dyDescent="0.3">
      <c r="B331" s="33"/>
      <c r="C331" s="33"/>
      <c r="D331" s="33"/>
      <c r="E331" s="33"/>
      <c r="F331" s="33"/>
      <c r="G331" s="33"/>
      <c r="H331" s="27"/>
      <c r="I331" s="33"/>
      <c r="J331" s="33"/>
      <c r="K331" s="33"/>
      <c r="L331" s="27"/>
    </row>
    <row r="332" spans="2:12" x14ac:dyDescent="0.3">
      <c r="B332" s="33"/>
      <c r="C332" s="33"/>
      <c r="D332" s="33"/>
      <c r="E332" s="33"/>
      <c r="F332" s="33"/>
      <c r="G332" s="33"/>
      <c r="H332" s="27"/>
      <c r="I332" s="33"/>
      <c r="J332" s="33"/>
      <c r="K332" s="33"/>
      <c r="L332" s="27"/>
    </row>
    <row r="333" spans="2:12" ht="28" x14ac:dyDescent="0.3">
      <c r="B333" s="33"/>
      <c r="C333" s="12" t="s">
        <v>66</v>
      </c>
      <c r="D333" s="33"/>
      <c r="E333" s="64"/>
      <c r="F333" s="64"/>
      <c r="G333" s="64"/>
      <c r="H333" s="64"/>
      <c r="I333" s="64"/>
      <c r="J333" s="64"/>
      <c r="K333" s="33"/>
      <c r="L333" s="33"/>
    </row>
    <row r="334" spans="2:12" ht="4.5" customHeight="1" x14ac:dyDescent="0.3">
      <c r="B334" s="33"/>
      <c r="C334" s="33"/>
      <c r="D334" s="33"/>
      <c r="E334" s="33"/>
      <c r="F334" s="33"/>
      <c r="G334" s="33"/>
      <c r="H334" s="27"/>
      <c r="I334" s="33"/>
      <c r="J334" s="33"/>
      <c r="K334" s="33"/>
      <c r="L334" s="27"/>
    </row>
    <row r="335" spans="2:12" ht="28" x14ac:dyDescent="0.3">
      <c r="B335" s="33"/>
      <c r="C335" s="12" t="s">
        <v>69</v>
      </c>
      <c r="D335" s="33"/>
      <c r="E335" s="50"/>
      <c r="F335" s="8"/>
      <c r="G335" s="11"/>
      <c r="H335" s="29"/>
      <c r="I335" s="11"/>
      <c r="J335" s="11"/>
      <c r="K335" s="33"/>
      <c r="L335" s="29"/>
    </row>
    <row r="336" spans="2:12" ht="4.5" customHeight="1" x14ac:dyDescent="0.3">
      <c r="B336" s="33"/>
      <c r="C336" s="33"/>
      <c r="D336" s="33"/>
      <c r="E336" s="33"/>
      <c r="F336" s="33"/>
      <c r="G336" s="33"/>
      <c r="H336" s="27"/>
      <c r="I336" s="33"/>
      <c r="J336" s="33"/>
      <c r="K336" s="33"/>
      <c r="L336" s="27"/>
    </row>
    <row r="337" spans="2:12" x14ac:dyDescent="0.3">
      <c r="B337" s="33"/>
      <c r="C337" s="33" t="s">
        <v>19</v>
      </c>
      <c r="D337" s="33"/>
      <c r="E337" s="1"/>
      <c r="F337" s="8"/>
      <c r="G337" s="33"/>
      <c r="H337" s="27"/>
      <c r="I337" s="33"/>
      <c r="J337" s="33"/>
      <c r="K337" s="33"/>
      <c r="L337" s="27"/>
    </row>
    <row r="338" spans="2:12" ht="4.5" customHeight="1" x14ac:dyDescent="0.3">
      <c r="B338" s="33"/>
      <c r="C338" s="33"/>
      <c r="D338" s="33"/>
      <c r="E338" s="33"/>
      <c r="F338" s="33"/>
      <c r="G338" s="33"/>
      <c r="H338" s="27"/>
      <c r="I338" s="33"/>
      <c r="J338" s="33"/>
      <c r="K338" s="33"/>
      <c r="L338" s="27"/>
    </row>
    <row r="339" spans="2:12" ht="28" x14ac:dyDescent="0.3">
      <c r="B339" s="33"/>
      <c r="C339" s="12" t="s">
        <v>70</v>
      </c>
      <c r="D339" s="12"/>
      <c r="E339" s="50"/>
      <c r="F339" s="8"/>
      <c r="G339" s="33"/>
      <c r="H339" s="27"/>
      <c r="I339" s="33"/>
      <c r="J339" s="33"/>
      <c r="K339" s="33"/>
      <c r="L339" s="27"/>
    </row>
    <row r="340" spans="2:12" ht="4.5" customHeight="1" x14ac:dyDescent="0.3">
      <c r="B340" s="33"/>
      <c r="C340" s="33"/>
      <c r="D340" s="33"/>
      <c r="E340" s="33"/>
      <c r="F340" s="33"/>
      <c r="G340" s="33"/>
      <c r="H340" s="27"/>
      <c r="I340" s="33"/>
      <c r="J340" s="33"/>
      <c r="K340" s="33"/>
      <c r="L340" s="27"/>
    </row>
    <row r="341" spans="2:12" x14ac:dyDescent="0.3">
      <c r="B341" s="33"/>
      <c r="C341" s="33" t="s">
        <v>9</v>
      </c>
      <c r="D341" s="33"/>
      <c r="E341" s="50"/>
      <c r="F341" s="8"/>
      <c r="G341" s="33"/>
      <c r="H341" s="27"/>
      <c r="I341" s="33"/>
      <c r="J341" s="33"/>
      <c r="K341" s="33"/>
      <c r="L341" s="27"/>
    </row>
    <row r="342" spans="2:12" ht="4.5" customHeight="1" x14ac:dyDescent="0.3">
      <c r="B342" s="33"/>
      <c r="C342" s="33"/>
      <c r="D342" s="33"/>
      <c r="E342" s="33"/>
      <c r="F342" s="33"/>
      <c r="G342" s="33"/>
      <c r="H342" s="27"/>
      <c r="I342" s="33"/>
      <c r="J342" s="33"/>
      <c r="K342" s="33"/>
      <c r="L342" s="27"/>
    </row>
    <row r="343" spans="2:12" ht="42" x14ac:dyDescent="0.3">
      <c r="B343" s="33"/>
      <c r="C343" s="12" t="str">
        <f>_xlfn.TEXTJOIN("",FALSE,"Anzahl Wochenenden im Jahr ",Jahr-2," (0 bis 52), die aufgrund Abwesenheit aller Kinder dieser Gruppe geschlossen werden konnten:")</f>
        <v>Anzahl Wochenenden im Jahr 2023 (0 bis 52), die aufgrund Abwesenheit aller Kinder dieser Gruppe geschlossen werden konnten:</v>
      </c>
      <c r="D343" s="12"/>
      <c r="E343" s="1"/>
      <c r="F343" s="8"/>
      <c r="G343" s="33"/>
      <c r="H343" s="27"/>
      <c r="I343" s="33"/>
      <c r="J343" s="33"/>
      <c r="K343" s="33"/>
      <c r="L343" s="27"/>
    </row>
    <row r="344" spans="2:12" x14ac:dyDescent="0.3">
      <c r="B344" s="33"/>
      <c r="C344" s="33"/>
      <c r="D344" s="33"/>
      <c r="E344" s="33"/>
      <c r="F344" s="33"/>
      <c r="G344" s="33"/>
      <c r="H344" s="27"/>
      <c r="I344" s="33"/>
      <c r="J344" s="33"/>
      <c r="K344" s="33"/>
      <c r="L344" s="27"/>
    </row>
    <row r="345" spans="2:12" x14ac:dyDescent="0.3">
      <c r="B345" s="33"/>
      <c r="C345" s="33" t="s">
        <v>39</v>
      </c>
      <c r="D345" s="33"/>
      <c r="E345" s="1"/>
      <c r="F345" s="8"/>
      <c r="G345" s="33"/>
      <c r="H345" s="27"/>
      <c r="I345" s="33"/>
      <c r="J345" s="33"/>
      <c r="K345" s="33"/>
      <c r="L345" s="27"/>
    </row>
    <row r="346" spans="2:12" ht="14.5" thickBot="1" x14ac:dyDescent="0.35">
      <c r="B346" s="33"/>
      <c r="C346" s="33"/>
      <c r="D346" s="33"/>
      <c r="E346" s="33"/>
      <c r="F346" s="33"/>
      <c r="G346" s="33"/>
      <c r="H346" s="27"/>
      <c r="I346" s="33"/>
      <c r="J346" s="33"/>
      <c r="K346" s="33"/>
      <c r="L346" s="27"/>
    </row>
    <row r="347" spans="2:12" ht="28.5" thickBot="1" x14ac:dyDescent="0.35">
      <c r="B347" s="33"/>
      <c r="C347" s="13" t="str">
        <f>_xlfn.TEXTJOIN("",FALSE,"Personaldotation sozialpädagogisches Personal für diese Gruppe am 01.11.",Jahr-1,":")</f>
        <v>Personaldotation sozialpädagogisches Personal für diese Gruppe am 01.11.2024:</v>
      </c>
      <c r="D347" s="13"/>
      <c r="E347" s="2"/>
      <c r="F347" s="8"/>
      <c r="G347" s="14" t="s">
        <v>10</v>
      </c>
      <c r="H347" s="27"/>
      <c r="I347" s="33"/>
      <c r="J347" s="33"/>
      <c r="K347" s="33"/>
      <c r="L347" s="27">
        <f>IF(ISBLANK(E347),0,E347)</f>
        <v>0</v>
      </c>
    </row>
    <row r="348" spans="2:12" ht="4.5" customHeight="1" thickBot="1" x14ac:dyDescent="0.35">
      <c r="B348" s="33"/>
      <c r="C348" s="14"/>
      <c r="D348" s="14"/>
      <c r="E348" s="14"/>
      <c r="F348" s="14"/>
      <c r="G348" s="14"/>
      <c r="H348" s="27"/>
      <c r="I348" s="33"/>
      <c r="J348" s="33"/>
      <c r="K348" s="33"/>
      <c r="L348" s="27"/>
    </row>
    <row r="349" spans="2:12" ht="42.5" thickBot="1" x14ac:dyDescent="0.35">
      <c r="B349" s="33"/>
      <c r="C349" s="15" t="str">
        <f>_xlfn.TEXTJOIN("",FALSE,"Hiervon fallen insgesamt folgende Stellenprozente auf Personal ohne vom BJ anerkannte Ausbildung am 01.11.",Jahr-1,":")</f>
        <v>Hiervon fallen insgesamt folgende Stellenprozente auf Personal ohne vom BJ anerkannte Ausbildung am 01.11.2024:</v>
      </c>
      <c r="D349" s="15"/>
      <c r="E349" s="3"/>
      <c r="F349" s="8"/>
      <c r="G349" s="16" t="s">
        <v>10</v>
      </c>
      <c r="H349" s="27"/>
      <c r="I349" s="33"/>
      <c r="J349" s="33"/>
      <c r="K349" s="33"/>
      <c r="L349" s="27">
        <f>IF(ISBLANK(E349),0,E349)</f>
        <v>0</v>
      </c>
    </row>
    <row r="350" spans="2:12" ht="5.25" customHeight="1" x14ac:dyDescent="0.3">
      <c r="B350" s="33"/>
      <c r="C350" s="15"/>
      <c r="D350" s="15"/>
      <c r="E350" s="33"/>
      <c r="F350" s="8"/>
      <c r="G350" s="16"/>
      <c r="H350" s="27"/>
      <c r="I350" s="33"/>
      <c r="J350" s="33"/>
      <c r="K350" s="33"/>
      <c r="L350" s="27"/>
    </row>
    <row r="351" spans="2:12" ht="27" customHeight="1" x14ac:dyDescent="0.3">
      <c r="B351" s="33"/>
      <c r="C351" s="54" t="str">
        <f>_xlfn.TEXTJOIN("",FALSE,"Stellenprozent für den Zuschlag Geschlossenheit am 01.11.",Jahr-1,":")</f>
        <v>Stellenprozent für den Zuschlag Geschlossenheit am 01.11.2024:</v>
      </c>
      <c r="D351" s="15"/>
      <c r="E351" s="45"/>
      <c r="F351" s="8"/>
      <c r="G351" s="55" t="s">
        <v>10</v>
      </c>
      <c r="H351" s="27"/>
      <c r="I351" s="33"/>
      <c r="J351" s="33"/>
      <c r="K351" s="33"/>
      <c r="L351" s="27"/>
    </row>
    <row r="352" spans="2:12" ht="33" customHeight="1" x14ac:dyDescent="0.3">
      <c r="B352" s="33"/>
      <c r="C352" s="15"/>
      <c r="D352" s="15"/>
      <c r="E352" s="15"/>
      <c r="F352" s="15"/>
      <c r="G352" s="16"/>
      <c r="H352" s="27"/>
      <c r="I352" s="33"/>
      <c r="J352" s="33"/>
      <c r="K352" s="33"/>
      <c r="L352" s="27"/>
    </row>
    <row r="353" spans="2:12" ht="18" x14ac:dyDescent="0.4">
      <c r="B353" s="7"/>
      <c r="C353" s="9" t="s">
        <v>54</v>
      </c>
      <c r="D353" s="9"/>
      <c r="E353" s="7"/>
      <c r="F353" s="7"/>
      <c r="G353" s="7"/>
      <c r="H353" s="27"/>
      <c r="I353" s="7"/>
      <c r="J353" s="7"/>
      <c r="K353" s="7"/>
      <c r="L353" s="27"/>
    </row>
    <row r="354" spans="2:12" x14ac:dyDescent="0.3">
      <c r="B354" s="7"/>
      <c r="C354" s="7"/>
      <c r="D354" s="7"/>
      <c r="E354" s="7"/>
      <c r="F354" s="7"/>
      <c r="G354" s="7"/>
      <c r="H354" s="27"/>
      <c r="I354" s="7"/>
      <c r="J354" s="7"/>
      <c r="K354" s="7"/>
      <c r="L354" s="27"/>
    </row>
    <row r="355" spans="2:12" x14ac:dyDescent="0.3">
      <c r="B355" s="7"/>
      <c r="C355" s="7" t="s">
        <v>55</v>
      </c>
      <c r="D355" s="7"/>
      <c r="E355" s="45"/>
      <c r="F355" s="8"/>
      <c r="G355" s="7"/>
      <c r="H355" s="27"/>
      <c r="I355" s="7"/>
      <c r="J355" s="7"/>
      <c r="K355" s="7"/>
      <c r="L355" s="27">
        <f>IF(ISBLANK(E355),0,E355)</f>
        <v>0</v>
      </c>
    </row>
    <row r="356" spans="2:12" ht="4.5" customHeight="1" thickBot="1" x14ac:dyDescent="0.35">
      <c r="B356" s="7"/>
      <c r="C356" s="7"/>
      <c r="D356" s="7"/>
      <c r="E356" s="7"/>
      <c r="F356" s="7"/>
      <c r="G356" s="7"/>
      <c r="H356" s="27"/>
      <c r="I356" s="7"/>
      <c r="J356" s="7"/>
      <c r="K356" s="7"/>
      <c r="L356" s="27"/>
    </row>
    <row r="357" spans="2:12" x14ac:dyDescent="0.3">
      <c r="B357" s="7"/>
      <c r="C357" s="7" t="s">
        <v>11</v>
      </c>
      <c r="D357" s="7"/>
      <c r="E357" s="46"/>
      <c r="F357" s="8"/>
      <c r="G357" s="7"/>
      <c r="H357" s="27"/>
      <c r="I357" s="7"/>
      <c r="J357" s="7"/>
      <c r="K357" s="7"/>
      <c r="L357" s="27"/>
    </row>
    <row r="358" spans="2:12" ht="6" customHeight="1" thickBot="1" x14ac:dyDescent="0.35">
      <c r="B358" s="7"/>
      <c r="C358" s="10"/>
      <c r="D358" s="7"/>
      <c r="E358" s="7"/>
      <c r="F358" s="7"/>
      <c r="G358" s="7"/>
      <c r="H358" s="27"/>
      <c r="I358" s="7"/>
      <c r="J358" s="7"/>
      <c r="K358" s="7"/>
      <c r="L358" s="27"/>
    </row>
    <row r="359" spans="2:12" ht="28.5" thickBot="1" x14ac:dyDescent="0.35">
      <c r="B359" s="7"/>
      <c r="C359" s="13" t="str">
        <f>_xlfn.TEXTJOIN("",FALSE,"Personaldotation sozialpädagogisches Personal für diese Plätze am 01.11",Jahr-1,":")</f>
        <v>Personaldotation sozialpädagogisches Personal für diese Plätze am 01.112024:</v>
      </c>
      <c r="D359" s="13"/>
      <c r="E359" s="48"/>
      <c r="F359" s="8"/>
      <c r="G359" s="14" t="s">
        <v>10</v>
      </c>
      <c r="H359" s="27"/>
      <c r="I359" s="7"/>
      <c r="J359" s="7"/>
      <c r="K359" s="7"/>
      <c r="L359" s="27">
        <f>IF(ISBLANK(E359),0,E359)</f>
        <v>0</v>
      </c>
    </row>
    <row r="360" spans="2:12" ht="4.5" customHeight="1" x14ac:dyDescent="0.3">
      <c r="B360" s="7"/>
      <c r="C360" s="7"/>
      <c r="D360" s="7"/>
      <c r="E360" s="7"/>
      <c r="F360" s="7"/>
      <c r="G360" s="7"/>
      <c r="H360" s="27"/>
      <c r="I360" s="7"/>
      <c r="J360" s="7"/>
      <c r="K360" s="7"/>
      <c r="L360" s="27"/>
    </row>
    <row r="361" spans="2:12" ht="42" x14ac:dyDescent="0.3">
      <c r="B361" s="7"/>
      <c r="C361" s="17" t="str">
        <f>_xlfn.TEXTJOIN("",FALSE,"Hiervon fallen insgesamt folgende Stellenprozente auf Personal ohne vom BJ anerkannte Ausbildung am 01.11.",Jahr-1,":")</f>
        <v>Hiervon fallen insgesamt folgende Stellenprozente auf Personal ohne vom BJ anerkannte Ausbildung am 01.11.2024:</v>
      </c>
      <c r="D361" s="17"/>
      <c r="E361" s="47"/>
      <c r="F361" s="8"/>
      <c r="G361" s="18" t="s">
        <v>10</v>
      </c>
      <c r="H361" s="27"/>
      <c r="I361" s="7"/>
      <c r="J361" s="7"/>
      <c r="K361" s="7"/>
      <c r="L361" s="27">
        <f>IF(ISBLANK(E361),0,E361)</f>
        <v>0</v>
      </c>
    </row>
    <row r="362" spans="2:12" x14ac:dyDescent="0.3">
      <c r="B362" s="7"/>
      <c r="C362" s="7"/>
      <c r="D362" s="7"/>
      <c r="E362" s="7"/>
      <c r="F362" s="7"/>
      <c r="G362" s="7"/>
      <c r="H362" s="27"/>
      <c r="I362" s="7"/>
      <c r="J362" s="7"/>
      <c r="K362" s="7"/>
      <c r="L362" s="27"/>
    </row>
    <row r="363" spans="2:12" x14ac:dyDescent="0.3">
      <c r="B363" s="7"/>
      <c r="C363" s="7"/>
      <c r="D363" s="7"/>
      <c r="E363" s="7"/>
      <c r="F363" s="7"/>
      <c r="G363" s="7"/>
      <c r="H363" s="27"/>
      <c r="I363" s="7"/>
      <c r="J363" s="7"/>
      <c r="K363" s="7"/>
      <c r="L363" s="27"/>
    </row>
    <row r="364" spans="2:12" x14ac:dyDescent="0.3">
      <c r="B364" s="7"/>
      <c r="C364" s="12" t="s">
        <v>68</v>
      </c>
      <c r="D364" s="12"/>
      <c r="E364" s="45"/>
      <c r="F364" s="8"/>
      <c r="G364" s="7"/>
      <c r="H364" s="27"/>
      <c r="I364" s="7"/>
      <c r="J364" s="7"/>
      <c r="K364" s="7"/>
      <c r="L364" s="27">
        <f>IF(ISBLANK(E364),0,E364)</f>
        <v>0</v>
      </c>
    </row>
    <row r="365" spans="2:12" ht="4.5" customHeight="1" thickBot="1" x14ac:dyDescent="0.35">
      <c r="B365" s="7"/>
      <c r="C365" s="7"/>
      <c r="D365" s="7"/>
      <c r="E365" s="7"/>
      <c r="F365" s="7"/>
      <c r="G365" s="7"/>
      <c r="H365" s="27"/>
      <c r="I365" s="7"/>
      <c r="J365" s="7"/>
      <c r="K365" s="7"/>
      <c r="L365" s="27"/>
    </row>
    <row r="366" spans="2:12" ht="28.5" thickBot="1" x14ac:dyDescent="0.35">
      <c r="B366" s="7"/>
      <c r="C366" s="13" t="str">
        <f>_xlfn.TEXTJOIN("",FALSE,"Personaldotation für diese Plätze am 01.11.",Jahr-1,":")</f>
        <v>Personaldotation für diese Plätze am 01.11.2024:</v>
      </c>
      <c r="D366" s="13"/>
      <c r="E366" s="48"/>
      <c r="F366" s="8"/>
      <c r="G366" s="14" t="s">
        <v>10</v>
      </c>
      <c r="H366" s="27"/>
      <c r="I366" s="7"/>
      <c r="J366" s="7"/>
      <c r="K366" s="7"/>
      <c r="L366" s="27">
        <f>IF(ISBLANK(E366),0,E366)</f>
        <v>0</v>
      </c>
    </row>
    <row r="367" spans="2:12" ht="4.5" customHeight="1" x14ac:dyDescent="0.3">
      <c r="B367" s="7"/>
      <c r="C367" s="7"/>
      <c r="D367" s="7"/>
      <c r="E367" s="7"/>
      <c r="F367" s="7"/>
      <c r="G367" s="7"/>
      <c r="H367" s="27"/>
      <c r="I367" s="7"/>
      <c r="J367" s="7"/>
      <c r="K367" s="7"/>
      <c r="L367" s="27"/>
    </row>
    <row r="368" spans="2:12" x14ac:dyDescent="0.3">
      <c r="B368" s="7"/>
      <c r="C368" s="7"/>
      <c r="D368" s="7"/>
      <c r="E368" s="7"/>
      <c r="F368" s="7"/>
      <c r="G368" s="7"/>
      <c r="H368" s="27"/>
      <c r="I368" s="7"/>
      <c r="J368" s="7"/>
      <c r="K368" s="7"/>
      <c r="L368" s="27"/>
    </row>
    <row r="369" spans="1:14" x14ac:dyDescent="0.3">
      <c r="B369" s="7"/>
      <c r="C369" s="7" t="s">
        <v>40</v>
      </c>
      <c r="D369" s="7"/>
      <c r="E369" s="45"/>
      <c r="F369" s="8"/>
      <c r="G369" s="7"/>
      <c r="H369" s="27"/>
      <c r="I369" s="7"/>
      <c r="J369" s="7"/>
      <c r="K369" s="7"/>
      <c r="L369" s="27"/>
    </row>
    <row r="370" spans="1:14" ht="4.5" customHeight="1" x14ac:dyDescent="0.3">
      <c r="B370" s="7"/>
      <c r="C370" s="7"/>
      <c r="D370" s="7"/>
      <c r="E370" s="7"/>
      <c r="F370" s="7"/>
      <c r="G370" s="7"/>
      <c r="H370" s="27"/>
      <c r="I370" s="7"/>
      <c r="J370" s="7"/>
      <c r="K370" s="7"/>
      <c r="L370" s="27"/>
    </row>
    <row r="371" spans="1:14" ht="28" x14ac:dyDescent="0.3">
      <c r="B371" s="7"/>
      <c r="C371" s="12" t="str">
        <f>_xlfn.TEXTJOIN("",FALSE,"Personaldotation Tagesstruktur(en) am 01.11.",Jahr-1,":")</f>
        <v>Personaldotation Tagesstruktur(en) am 01.11.2024:</v>
      </c>
      <c r="D371" s="7"/>
      <c r="E371" s="45"/>
      <c r="F371" s="8"/>
      <c r="G371" s="7" t="s">
        <v>10</v>
      </c>
      <c r="H371" s="27"/>
      <c r="I371" s="7"/>
      <c r="J371" s="7"/>
      <c r="K371" s="7"/>
      <c r="L371" s="27"/>
    </row>
    <row r="372" spans="1:14" x14ac:dyDescent="0.3">
      <c r="B372" s="7"/>
      <c r="C372" s="7"/>
      <c r="D372" s="7"/>
      <c r="E372" s="7"/>
      <c r="F372" s="7"/>
      <c r="G372" s="7"/>
      <c r="H372" s="27"/>
      <c r="I372" s="7"/>
      <c r="J372" s="7"/>
      <c r="K372" s="7"/>
      <c r="L372" s="27"/>
    </row>
    <row r="373" spans="1:14" s="24" customFormat="1" ht="28" x14ac:dyDescent="0.3">
      <c r="A373" s="51"/>
      <c r="B373" s="27"/>
      <c r="C373" s="52" t="s">
        <v>41</v>
      </c>
      <c r="D373" s="27"/>
      <c r="E373" s="53"/>
      <c r="F373" s="28"/>
      <c r="G373" s="27"/>
      <c r="H373" s="27"/>
      <c r="I373" s="27"/>
      <c r="J373" s="27"/>
      <c r="K373" s="27"/>
      <c r="L373" s="27"/>
    </row>
    <row r="374" spans="1:14" s="24" customFormat="1" ht="4.5" customHeight="1" x14ac:dyDescent="0.3">
      <c r="A374" s="51"/>
      <c r="B374" s="27"/>
      <c r="C374" s="27"/>
      <c r="D374" s="27"/>
      <c r="E374" s="27"/>
      <c r="F374" s="27"/>
      <c r="G374" s="27"/>
      <c r="H374" s="27"/>
      <c r="I374" s="27"/>
      <c r="J374" s="27"/>
      <c r="K374" s="27"/>
      <c r="L374" s="27"/>
    </row>
    <row r="375" spans="1:14" s="24" customFormat="1" ht="28" x14ac:dyDescent="0.3">
      <c r="A375" s="51"/>
      <c r="B375" s="27"/>
      <c r="C375" s="52" t="s">
        <v>42</v>
      </c>
      <c r="D375" s="27"/>
      <c r="E375" s="53"/>
      <c r="F375" s="28"/>
      <c r="G375" s="27"/>
      <c r="H375" s="27"/>
      <c r="I375" s="27"/>
      <c r="J375" s="27"/>
      <c r="K375" s="27"/>
      <c r="L375" s="27"/>
    </row>
    <row r="376" spans="1:14" ht="4.5" customHeight="1" x14ac:dyDescent="0.3">
      <c r="B376" s="7"/>
      <c r="C376" s="7"/>
      <c r="D376" s="7"/>
      <c r="E376" s="7"/>
      <c r="F376" s="7"/>
      <c r="G376" s="7"/>
      <c r="H376" s="27"/>
      <c r="I376" s="7"/>
      <c r="J376" s="7"/>
      <c r="K376" s="7"/>
      <c r="L376" s="27"/>
    </row>
    <row r="377" spans="1:14" ht="42" x14ac:dyDescent="0.3">
      <c r="B377" s="7"/>
      <c r="C377" s="12" t="str">
        <f>_xlfn.TEXTJOIN("",FALSE,"Personaldotation Ausbildungsplätze (falls vorhanden inklusive Berufsschule) am 01.11.",Jahr-1,":")</f>
        <v>Personaldotation Ausbildungsplätze (falls vorhanden inklusive Berufsschule) am 01.11.2024:</v>
      </c>
      <c r="D377" s="12"/>
      <c r="E377" s="45"/>
      <c r="F377" s="8"/>
      <c r="G377" s="7" t="s">
        <v>10</v>
      </c>
      <c r="H377" s="27"/>
      <c r="I377" s="7"/>
      <c r="J377" s="7"/>
      <c r="K377" s="7"/>
      <c r="L377" s="27"/>
    </row>
    <row r="378" spans="1:14" ht="14.5" thickBot="1" x14ac:dyDescent="0.35">
      <c r="B378" s="7"/>
      <c r="C378" s="7"/>
      <c r="D378" s="7"/>
      <c r="E378" s="7"/>
      <c r="F378" s="7"/>
      <c r="G378" s="7"/>
      <c r="H378" s="27"/>
      <c r="I378" s="7"/>
      <c r="J378" s="7"/>
      <c r="K378" s="7"/>
      <c r="L378" s="27"/>
    </row>
    <row r="379" spans="1:14" ht="28.5" thickBot="1" x14ac:dyDescent="0.35">
      <c r="B379" s="7"/>
      <c r="C379" s="39" t="str">
        <f>_xlfn.TEXTJOIN("",FALSE,"Quote ausgebildetes Personal gemäss Art. 1 Abs. 2 Bst. f LSMV am 01.11.",Jahr-1,":")</f>
        <v>Quote ausgebildetes Personal gemäss Art. 1 Abs. 2 Bst. f LSMV am 01.11.2024:</v>
      </c>
      <c r="D379" s="20"/>
      <c r="E379" s="91">
        <f>IF(N379=0,0,(N379-N380)/N379)</f>
        <v>0</v>
      </c>
      <c r="F379" s="92"/>
      <c r="G379" s="92"/>
      <c r="H379" s="92"/>
      <c r="I379" s="92"/>
      <c r="J379" s="93"/>
      <c r="K379" s="7"/>
      <c r="L379" s="7"/>
      <c r="M379" s="24" t="s">
        <v>14</v>
      </c>
      <c r="N379" s="25">
        <f>L68+L99+L130+L161+L192+L359+L223+L254+L285+L316+L347</f>
        <v>0</v>
      </c>
    </row>
    <row r="380" spans="1:14" ht="12" customHeight="1" x14ac:dyDescent="0.3">
      <c r="B380" s="7"/>
      <c r="C380" s="19"/>
      <c r="D380" s="20"/>
      <c r="E380" s="7"/>
      <c r="F380" s="7"/>
      <c r="G380" s="7"/>
      <c r="H380" s="27"/>
      <c r="I380" s="7"/>
      <c r="J380" s="7"/>
      <c r="K380" s="7"/>
      <c r="L380" s="27"/>
      <c r="M380" s="24" t="s">
        <v>23</v>
      </c>
      <c r="N380" s="25">
        <f>L70+L101+L132+L163+L194+L225+L361+L256+L287+L318+L349</f>
        <v>0</v>
      </c>
    </row>
    <row r="381" spans="1:14" ht="18" x14ac:dyDescent="0.4">
      <c r="B381" s="7"/>
      <c r="C381" s="9" t="s">
        <v>57</v>
      </c>
      <c r="D381" s="9"/>
      <c r="E381" s="7"/>
      <c r="F381" s="7"/>
      <c r="G381" s="7"/>
      <c r="H381" s="27"/>
      <c r="I381" s="7"/>
      <c r="J381" s="7"/>
      <c r="K381" s="7"/>
      <c r="L381" s="27"/>
    </row>
    <row r="382" spans="1:14" x14ac:dyDescent="0.3">
      <c r="B382" s="7"/>
      <c r="C382" s="7"/>
      <c r="D382" s="7"/>
      <c r="E382" s="7"/>
      <c r="F382" s="7"/>
      <c r="G382" s="7"/>
      <c r="H382" s="27"/>
      <c r="I382" s="7"/>
      <c r="J382" s="7"/>
      <c r="K382" s="7"/>
      <c r="L382" s="27"/>
    </row>
    <row r="383" spans="1:14" ht="28" x14ac:dyDescent="0.3">
      <c r="B383" s="7"/>
      <c r="C383" s="12" t="s">
        <v>12</v>
      </c>
      <c r="D383" s="12"/>
      <c r="E383" s="4"/>
      <c r="F383" s="8"/>
      <c r="G383" s="7"/>
      <c r="H383" s="27"/>
      <c r="I383" s="7"/>
      <c r="J383" s="7"/>
      <c r="K383" s="7"/>
      <c r="L383" s="27"/>
    </row>
    <row r="384" spans="1:14" ht="4.5" customHeight="1" x14ac:dyDescent="0.3">
      <c r="B384" s="7"/>
      <c r="C384" s="7"/>
      <c r="D384" s="7"/>
      <c r="E384" s="7"/>
      <c r="F384" s="7"/>
      <c r="G384" s="7"/>
      <c r="H384" s="27"/>
      <c r="I384" s="7"/>
      <c r="J384" s="7"/>
      <c r="K384" s="7"/>
      <c r="L384" s="27"/>
    </row>
    <row r="385" spans="2:14" ht="28" x14ac:dyDescent="0.3">
      <c r="B385" s="7"/>
      <c r="C385" s="12" t="s">
        <v>13</v>
      </c>
      <c r="D385" s="12"/>
      <c r="E385" s="4"/>
      <c r="F385" s="8"/>
      <c r="G385" s="7"/>
      <c r="H385" s="27"/>
      <c r="I385" s="7"/>
      <c r="J385" s="7"/>
      <c r="K385" s="7"/>
      <c r="L385" s="27"/>
    </row>
    <row r="386" spans="2:14" ht="4.5" customHeight="1" x14ac:dyDescent="0.3">
      <c r="B386" s="7"/>
      <c r="C386" s="7"/>
      <c r="D386" s="7"/>
      <c r="E386" s="7"/>
      <c r="F386" s="7"/>
      <c r="G386" s="7"/>
      <c r="H386" s="27"/>
      <c r="I386" s="7"/>
      <c r="J386" s="7"/>
      <c r="K386" s="7"/>
      <c r="L386" s="27"/>
    </row>
    <row r="387" spans="2:14" ht="28" x14ac:dyDescent="0.3">
      <c r="B387" s="7"/>
      <c r="C387" s="12" t="str">
        <f>_xlfn.TEXTJOIN("",FALSE,"Anzahl vorzeitige Aufenthaltsabbrüche im Jahr ",Jahr-2,":")</f>
        <v>Anzahl vorzeitige Aufenthaltsabbrüche im Jahr 2023:</v>
      </c>
      <c r="D387" s="7"/>
      <c r="E387" s="1"/>
      <c r="F387" s="8"/>
      <c r="G387" s="7"/>
      <c r="H387" s="27"/>
      <c r="I387" s="7"/>
      <c r="J387" s="7"/>
      <c r="K387" s="7"/>
      <c r="L387" s="27"/>
    </row>
    <row r="388" spans="2:14" ht="4.5" customHeight="1" x14ac:dyDescent="0.3">
      <c r="B388" s="7"/>
      <c r="C388" s="7"/>
      <c r="D388" s="7"/>
      <c r="E388" s="7"/>
      <c r="F388" s="7"/>
      <c r="G388" s="7"/>
      <c r="H388" s="27"/>
      <c r="I388" s="7"/>
      <c r="J388" s="7"/>
      <c r="K388" s="7"/>
      <c r="L388" s="27"/>
    </row>
    <row r="389" spans="2:14" x14ac:dyDescent="0.3">
      <c r="B389" s="7"/>
      <c r="C389" s="7" t="str">
        <f>_xlfn.TEXTJOIN("",FALSE,"Anzahl externe Time-outs im Jahr ",Jahr-2,":")</f>
        <v>Anzahl externe Time-outs im Jahr 2023:</v>
      </c>
      <c r="D389" s="7"/>
      <c r="E389" s="1"/>
      <c r="F389" s="8"/>
      <c r="G389" s="7"/>
      <c r="H389" s="27"/>
      <c r="I389" s="7"/>
      <c r="J389" s="7"/>
      <c r="K389" s="7"/>
      <c r="L389" s="27"/>
    </row>
    <row r="390" spans="2:14" ht="5.15" customHeight="1" x14ac:dyDescent="0.3">
      <c r="B390" s="7"/>
      <c r="C390" s="7"/>
      <c r="D390" s="7"/>
      <c r="E390" s="7"/>
      <c r="F390" s="7"/>
      <c r="G390" s="7"/>
      <c r="H390" s="27"/>
      <c r="I390" s="7"/>
      <c r="J390" s="7"/>
      <c r="K390" s="7"/>
      <c r="L390" s="27"/>
    </row>
    <row r="391" spans="2:14" ht="48.65" customHeight="1" x14ac:dyDescent="0.3">
      <c r="B391" s="7"/>
      <c r="C391" s="12" t="str">
        <f>_xlfn.TEXTJOIN("",FALSE,"Total Aufenthaltstage mit zivilrechtlichem Platzierungsentscheid (inkl. Progressionsplätze) im Jahr ",Jahr-2,":")</f>
        <v>Total Aufenthaltstage mit zivilrechtlichem Platzierungsentscheid (inkl. Progressionsplätze) im Jahr 2023:</v>
      </c>
      <c r="D391" s="7"/>
      <c r="E391" s="1"/>
      <c r="F391" s="8"/>
      <c r="G391" s="7"/>
      <c r="H391" s="27"/>
      <c r="I391" s="7"/>
      <c r="J391" s="7"/>
      <c r="K391" s="7"/>
      <c r="L391" s="27">
        <f>IF(ISBLANK(E391),0,E391)</f>
        <v>0</v>
      </c>
    </row>
    <row r="392" spans="2:14" ht="4.5" customHeight="1" x14ac:dyDescent="0.3">
      <c r="B392" s="7"/>
      <c r="C392" s="7"/>
      <c r="D392" s="7"/>
      <c r="E392" s="7"/>
      <c r="F392" s="7"/>
      <c r="G392" s="7"/>
      <c r="H392" s="27"/>
      <c r="I392" s="7"/>
      <c r="J392" s="7"/>
      <c r="K392" s="7"/>
      <c r="L392" s="27"/>
    </row>
    <row r="393" spans="2:14" ht="42" x14ac:dyDescent="0.3">
      <c r="B393" s="7"/>
      <c r="C393" s="12" t="str">
        <f>_xlfn.TEXTJOIN("",FALSE,"Total Aufenthaltstage mit strafrechtlicher Einweisung (inkl. Progressionsplätze) im Jahr ",Jahr-2,":")</f>
        <v>Total Aufenthaltstage mit strafrechtlicher Einweisung (inkl. Progressionsplätze) im Jahr 2023:</v>
      </c>
      <c r="D393" s="7"/>
      <c r="E393" s="1"/>
      <c r="F393" s="8"/>
      <c r="G393" s="7"/>
      <c r="H393" s="27"/>
      <c r="I393" s="7"/>
      <c r="J393" s="7"/>
      <c r="K393" s="7"/>
      <c r="L393" s="27">
        <f>IF(ISBLANK(E393),0,E393)</f>
        <v>0</v>
      </c>
    </row>
    <row r="394" spans="2:14" ht="4.5" customHeight="1" x14ac:dyDescent="0.3">
      <c r="B394" s="7"/>
      <c r="C394" s="7"/>
      <c r="D394" s="7"/>
      <c r="E394" s="7"/>
      <c r="F394" s="7"/>
      <c r="G394" s="7"/>
      <c r="H394" s="27"/>
      <c r="I394" s="7"/>
      <c r="J394" s="7"/>
      <c r="K394" s="7"/>
      <c r="L394" s="27"/>
    </row>
    <row r="395" spans="2:14" ht="56.5" customHeight="1" x14ac:dyDescent="0.3">
      <c r="B395" s="7"/>
      <c r="C395" s="12" t="str">
        <f>_xlfn.TEXTJOIN("",FALSE,"Total Aufenthaltstage mit vereinbarter Einweisung bzw. Elterneinweisung mit Fachbehörde (inkl. Progressionsplätze) im Jahr ",Jahr-2,":")</f>
        <v>Total Aufenthaltstage mit vereinbarter Einweisung bzw. Elterneinweisung mit Fachbehörde (inkl. Progressionsplätze) im Jahr 2023:</v>
      </c>
      <c r="D395" s="12"/>
      <c r="E395" s="1"/>
      <c r="F395" s="8"/>
      <c r="G395" s="7"/>
      <c r="H395" s="27"/>
      <c r="I395" s="7"/>
      <c r="J395" s="7"/>
      <c r="K395" s="7"/>
      <c r="L395" s="27">
        <f>IF(ISBLANK(E395),0,E395)</f>
        <v>0</v>
      </c>
    </row>
    <row r="396" spans="2:14" ht="14.5" thickBot="1" x14ac:dyDescent="0.35">
      <c r="B396" s="33"/>
      <c r="C396" s="12"/>
      <c r="D396" s="12"/>
      <c r="E396" s="12"/>
      <c r="F396" s="8"/>
      <c r="G396" s="33"/>
      <c r="H396" s="27"/>
      <c r="I396" s="33"/>
      <c r="J396" s="33"/>
      <c r="K396" s="33"/>
      <c r="L396" s="27"/>
    </row>
    <row r="397" spans="2:14" ht="28.5" thickBot="1" x14ac:dyDescent="0.35">
      <c r="B397" s="33"/>
      <c r="C397" s="39" t="str">
        <f>_xlfn.TEXTJOIN("",FALSE,"Auslastung der Gesamtinstitution (inkl. Progressionsplätze) im Jahr ",Jahr-2,":")</f>
        <v>Auslastung der Gesamtinstitution (inkl. Progressionsplätze) im Jahr 2023:</v>
      </c>
      <c r="D397" s="33"/>
      <c r="E397" s="91">
        <f>IF(N398=0,0,N397/(N398*365))</f>
        <v>0</v>
      </c>
      <c r="F397" s="92"/>
      <c r="G397" s="92"/>
      <c r="H397" s="92"/>
      <c r="I397" s="92"/>
      <c r="J397" s="93"/>
      <c r="K397" s="33"/>
      <c r="L397" s="27"/>
      <c r="M397" s="36" t="s">
        <v>31</v>
      </c>
      <c r="N397" s="24">
        <f>L391+L393+L395</f>
        <v>0</v>
      </c>
    </row>
    <row r="398" spans="2:14" x14ac:dyDescent="0.3">
      <c r="B398" s="7"/>
      <c r="C398" s="21"/>
      <c r="D398" s="21"/>
      <c r="E398" s="7"/>
      <c r="F398" s="7"/>
      <c r="G398" s="7"/>
      <c r="H398" s="27"/>
      <c r="I398" s="7"/>
      <c r="J398" s="7"/>
      <c r="K398" s="7"/>
      <c r="L398" s="27"/>
      <c r="M398" s="36" t="s">
        <v>32</v>
      </c>
      <c r="N398" s="24">
        <f>SUM(L45,L76,L107,L138,L169,L200,L355,L231,L262,L293,L324)</f>
        <v>0</v>
      </c>
    </row>
    <row r="399" spans="2:14" x14ac:dyDescent="0.3">
      <c r="B399" s="7"/>
      <c r="C399" s="7" t="s">
        <v>20</v>
      </c>
      <c r="D399" s="7"/>
      <c r="E399" s="7"/>
      <c r="F399" s="7"/>
      <c r="G399" s="7"/>
      <c r="H399" s="27"/>
      <c r="I399" s="7"/>
      <c r="J399" s="7"/>
      <c r="K399" s="7"/>
      <c r="L399" s="27"/>
    </row>
    <row r="400" spans="2:14" x14ac:dyDescent="0.3">
      <c r="B400" s="7"/>
      <c r="C400" s="7"/>
      <c r="D400" s="7"/>
      <c r="E400" s="7"/>
      <c r="F400" s="7"/>
      <c r="G400" s="7"/>
      <c r="H400" s="27"/>
      <c r="I400" s="7"/>
      <c r="J400" s="7"/>
      <c r="K400" s="7"/>
      <c r="L400" s="27"/>
    </row>
    <row r="401" spans="2:16" x14ac:dyDescent="0.3">
      <c r="B401" s="7"/>
      <c r="C401" s="7" t="s">
        <v>6</v>
      </c>
      <c r="D401" s="7"/>
      <c r="E401" s="7" t="s">
        <v>5</v>
      </c>
      <c r="F401" s="7"/>
      <c r="G401" s="7"/>
      <c r="H401" s="27"/>
      <c r="I401" s="94" t="s">
        <v>35</v>
      </c>
      <c r="J401" s="95"/>
      <c r="K401" s="7"/>
      <c r="L401" s="27"/>
    </row>
    <row r="402" spans="2:16" ht="4.5" customHeight="1" x14ac:dyDescent="0.3">
      <c r="B402" s="7"/>
      <c r="C402" s="7"/>
      <c r="D402" s="7"/>
      <c r="E402" s="7"/>
      <c r="F402" s="7"/>
      <c r="G402" s="7"/>
      <c r="H402" s="27"/>
      <c r="I402" s="7"/>
      <c r="J402" s="7"/>
      <c r="K402" s="7"/>
      <c r="L402" s="27"/>
    </row>
    <row r="403" spans="2:16" x14ac:dyDescent="0.3">
      <c r="B403" s="7"/>
      <c r="C403" s="7"/>
      <c r="D403" s="7"/>
      <c r="E403" s="7" t="s">
        <v>59</v>
      </c>
      <c r="F403" s="7"/>
      <c r="G403" s="7"/>
      <c r="H403" s="27"/>
      <c r="I403" s="96"/>
      <c r="J403" s="97"/>
      <c r="K403" s="7"/>
      <c r="L403" s="27"/>
    </row>
    <row r="404" spans="2:16" ht="4.5" customHeight="1" x14ac:dyDescent="0.3">
      <c r="B404" s="33"/>
      <c r="C404" s="33"/>
      <c r="D404" s="33"/>
      <c r="E404" s="33"/>
      <c r="F404" s="33"/>
      <c r="G404" s="33"/>
      <c r="H404" s="27"/>
      <c r="I404" s="33"/>
      <c r="J404" s="33"/>
      <c r="K404" s="33"/>
      <c r="L404" s="27"/>
    </row>
    <row r="405" spans="2:16" ht="46.5" customHeight="1" x14ac:dyDescent="0.3">
      <c r="B405" s="33"/>
      <c r="C405" s="33"/>
      <c r="D405" s="33"/>
      <c r="E405" s="34" t="s">
        <v>30</v>
      </c>
      <c r="F405" s="33"/>
      <c r="G405" s="33"/>
      <c r="H405" s="27"/>
      <c r="I405" s="35"/>
      <c r="J405" s="35"/>
      <c r="K405" s="33"/>
      <c r="L405" s="27"/>
    </row>
    <row r="406" spans="2:16" ht="32.25" customHeight="1" x14ac:dyDescent="0.3">
      <c r="B406" s="7"/>
      <c r="C406" s="7"/>
      <c r="D406" s="7"/>
      <c r="E406" s="7"/>
      <c r="F406" s="7"/>
      <c r="G406" s="7"/>
      <c r="H406" s="27"/>
      <c r="I406" s="7"/>
      <c r="J406" s="7"/>
      <c r="K406" s="7"/>
      <c r="L406" s="27"/>
    </row>
    <row r="407" spans="2:16" x14ac:dyDescent="0.3">
      <c r="B407" s="7"/>
      <c r="C407" s="7" t="s">
        <v>7</v>
      </c>
      <c r="D407" s="7"/>
      <c r="E407" s="7" t="s">
        <v>5</v>
      </c>
      <c r="F407" s="7"/>
      <c r="G407" s="7"/>
      <c r="H407" s="27"/>
      <c r="I407" s="94" t="s">
        <v>35</v>
      </c>
      <c r="J407" s="95"/>
      <c r="K407" s="7"/>
      <c r="L407" s="27"/>
    </row>
    <row r="408" spans="2:16" ht="4.5" customHeight="1" x14ac:dyDescent="0.3">
      <c r="B408" s="7"/>
      <c r="C408" s="7"/>
      <c r="D408" s="7"/>
      <c r="E408" s="7"/>
      <c r="F408" s="7"/>
      <c r="G408" s="7"/>
      <c r="H408" s="27"/>
      <c r="I408" s="7"/>
      <c r="J408" s="7"/>
      <c r="K408" s="7"/>
      <c r="L408" s="27"/>
    </row>
    <row r="409" spans="2:16" x14ac:dyDescent="0.3">
      <c r="B409" s="7"/>
      <c r="C409" s="7"/>
      <c r="D409" s="7"/>
      <c r="E409" s="33" t="s">
        <v>59</v>
      </c>
      <c r="F409" s="7"/>
      <c r="G409" s="7"/>
      <c r="H409" s="27"/>
      <c r="I409" s="96"/>
      <c r="J409" s="97"/>
      <c r="K409" s="7"/>
      <c r="L409" s="27"/>
      <c r="M409" s="31"/>
      <c r="N409" s="32"/>
      <c r="O409" s="32"/>
      <c r="P409" s="32"/>
    </row>
    <row r="410" spans="2:16" ht="4.5" customHeight="1" x14ac:dyDescent="0.3">
      <c r="B410" s="33"/>
      <c r="C410" s="33"/>
      <c r="D410" s="33"/>
      <c r="E410" s="33"/>
      <c r="F410" s="33"/>
      <c r="G410" s="33"/>
      <c r="H410" s="27"/>
      <c r="I410" s="33"/>
      <c r="J410" s="33"/>
      <c r="K410" s="33"/>
      <c r="L410" s="27"/>
    </row>
    <row r="411" spans="2:16" ht="46.5" customHeight="1" x14ac:dyDescent="0.3">
      <c r="B411" s="33"/>
      <c r="C411" s="33"/>
      <c r="D411" s="33"/>
      <c r="E411" s="34" t="s">
        <v>30</v>
      </c>
      <c r="F411" s="33"/>
      <c r="G411" s="33"/>
      <c r="H411" s="27"/>
      <c r="I411" s="35"/>
      <c r="J411" s="35"/>
      <c r="K411" s="33"/>
      <c r="L411" s="27"/>
    </row>
    <row r="412" spans="2:16" ht="33.75" customHeight="1" x14ac:dyDescent="0.3">
      <c r="B412" s="33"/>
      <c r="C412" s="33"/>
      <c r="D412" s="33"/>
      <c r="E412" s="33"/>
      <c r="F412" s="33"/>
      <c r="G412" s="33"/>
      <c r="H412" s="27"/>
      <c r="I412" s="33"/>
      <c r="J412" s="33"/>
      <c r="K412" s="33"/>
      <c r="L412" s="27"/>
    </row>
    <row r="413" spans="2:16" x14ac:dyDescent="0.3">
      <c r="B413" s="33"/>
      <c r="C413" s="33" t="s">
        <v>27</v>
      </c>
      <c r="D413" s="33"/>
      <c r="E413" s="33" t="s">
        <v>5</v>
      </c>
      <c r="F413" s="33"/>
      <c r="G413" s="33"/>
      <c r="H413" s="27"/>
      <c r="I413" s="94" t="s">
        <v>35</v>
      </c>
      <c r="J413" s="95"/>
      <c r="K413" s="33"/>
      <c r="L413" s="27"/>
    </row>
    <row r="414" spans="2:16" ht="4.5" customHeight="1" x14ac:dyDescent="0.3">
      <c r="B414" s="7"/>
      <c r="C414" s="7"/>
      <c r="D414" s="7"/>
      <c r="E414" s="7"/>
      <c r="F414" s="7"/>
      <c r="G414" s="7"/>
      <c r="H414" s="27"/>
      <c r="I414" s="7"/>
      <c r="J414" s="7"/>
      <c r="K414" s="7"/>
      <c r="L414" s="27"/>
    </row>
    <row r="415" spans="2:16" x14ac:dyDescent="0.3">
      <c r="B415" s="7"/>
      <c r="C415" s="7"/>
      <c r="D415" s="7"/>
      <c r="E415" s="33" t="s">
        <v>59</v>
      </c>
      <c r="F415" s="7"/>
      <c r="G415" s="7"/>
      <c r="H415" s="27"/>
      <c r="I415" s="96"/>
      <c r="J415" s="97"/>
      <c r="K415" s="7"/>
      <c r="L415" s="27"/>
    </row>
    <row r="416" spans="2:16" ht="33" customHeight="1" x14ac:dyDescent="0.3">
      <c r="B416" s="7"/>
      <c r="C416" s="84" t="s">
        <v>21</v>
      </c>
      <c r="D416" s="84"/>
      <c r="E416" s="84"/>
      <c r="F416" s="84"/>
      <c r="G416" s="84"/>
      <c r="H416" s="84"/>
      <c r="I416" s="84"/>
      <c r="J416" s="84"/>
      <c r="K416" s="7"/>
      <c r="L416" s="7"/>
    </row>
    <row r="417" spans="2:12" x14ac:dyDescent="0.3">
      <c r="B417" s="7"/>
      <c r="C417" s="7"/>
      <c r="D417" s="7"/>
      <c r="E417" s="7"/>
      <c r="F417" s="7"/>
      <c r="G417" s="7"/>
      <c r="H417" s="27"/>
      <c r="I417" s="7"/>
      <c r="J417" s="7"/>
      <c r="K417" s="7"/>
      <c r="L417" s="27"/>
    </row>
    <row r="418" spans="2:12" x14ac:dyDescent="0.3">
      <c r="B418" s="7"/>
      <c r="C418" s="7"/>
      <c r="D418" s="7"/>
      <c r="E418" s="7"/>
      <c r="F418" s="7"/>
      <c r="G418" s="7"/>
      <c r="H418" s="27"/>
      <c r="I418" s="7"/>
      <c r="J418" s="7"/>
      <c r="K418" s="7"/>
      <c r="L418" s="27"/>
    </row>
    <row r="419" spans="2:12" ht="18" x14ac:dyDescent="0.4">
      <c r="B419" s="7"/>
      <c r="C419" s="9" t="s">
        <v>58</v>
      </c>
      <c r="D419" s="9"/>
      <c r="E419" s="7"/>
      <c r="F419" s="7"/>
      <c r="G419" s="7"/>
      <c r="H419" s="27"/>
      <c r="I419" s="7"/>
      <c r="J419" s="7"/>
      <c r="K419" s="7"/>
      <c r="L419" s="27"/>
    </row>
    <row r="420" spans="2:12" x14ac:dyDescent="0.3">
      <c r="B420" s="7"/>
      <c r="C420" s="7"/>
      <c r="D420" s="7"/>
      <c r="E420" s="7"/>
      <c r="F420" s="7"/>
      <c r="G420" s="7"/>
      <c r="H420" s="27"/>
      <c r="I420" s="7"/>
      <c r="J420" s="7"/>
      <c r="K420" s="7"/>
      <c r="L420" s="27"/>
    </row>
    <row r="421" spans="2:12" x14ac:dyDescent="0.3">
      <c r="B421" s="7"/>
      <c r="C421" s="7" t="s">
        <v>24</v>
      </c>
      <c r="D421" s="7"/>
      <c r="E421" s="7"/>
      <c r="F421" s="7"/>
      <c r="G421" s="7"/>
      <c r="H421" s="27"/>
      <c r="I421" s="7"/>
      <c r="J421" s="7"/>
      <c r="K421" s="7"/>
      <c r="L421" s="27"/>
    </row>
    <row r="422" spans="2:12" x14ac:dyDescent="0.3">
      <c r="B422" s="7"/>
      <c r="C422" s="85"/>
      <c r="D422" s="86"/>
      <c r="E422" s="86"/>
      <c r="F422" s="86"/>
      <c r="G422" s="86"/>
      <c r="H422" s="86"/>
      <c r="I422" s="86"/>
      <c r="J422" s="87"/>
      <c r="K422" s="7"/>
      <c r="L422" s="7"/>
    </row>
    <row r="423" spans="2:12" ht="285" customHeight="1" x14ac:dyDescent="0.3">
      <c r="B423" s="7"/>
      <c r="C423" s="88"/>
      <c r="D423" s="89"/>
      <c r="E423" s="89"/>
      <c r="F423" s="89"/>
      <c r="G423" s="89"/>
      <c r="H423" s="89"/>
      <c r="I423" s="89"/>
      <c r="J423" s="90"/>
      <c r="K423" s="7"/>
      <c r="L423" s="7"/>
    </row>
    <row r="424" spans="2:12" x14ac:dyDescent="0.3">
      <c r="B424" s="7"/>
      <c r="C424" s="7"/>
      <c r="D424" s="7"/>
      <c r="E424" s="7"/>
      <c r="F424" s="7"/>
      <c r="G424" s="7"/>
      <c r="H424" s="27"/>
      <c r="I424" s="7"/>
      <c r="J424" s="7"/>
      <c r="K424" s="7"/>
      <c r="L424" s="27"/>
    </row>
    <row r="425" spans="2:12" x14ac:dyDescent="0.3">
      <c r="B425" s="7"/>
      <c r="C425" s="7" t="s">
        <v>25</v>
      </c>
      <c r="D425" s="7"/>
      <c r="E425" s="7"/>
      <c r="F425" s="7"/>
      <c r="G425" s="7"/>
      <c r="H425" s="27"/>
      <c r="I425" s="7"/>
      <c r="J425" s="7"/>
      <c r="K425" s="7"/>
      <c r="L425" s="27"/>
    </row>
    <row r="426" spans="2:12" x14ac:dyDescent="0.3">
      <c r="B426" s="7"/>
      <c r="C426" s="85"/>
      <c r="D426" s="86"/>
      <c r="E426" s="86"/>
      <c r="F426" s="86"/>
      <c r="G426" s="86"/>
      <c r="H426" s="86"/>
      <c r="I426" s="86"/>
      <c r="J426" s="87"/>
      <c r="K426" s="7"/>
      <c r="L426" s="7"/>
    </row>
    <row r="427" spans="2:12" ht="285" customHeight="1" x14ac:dyDescent="0.3">
      <c r="B427" s="7"/>
      <c r="C427" s="88"/>
      <c r="D427" s="89"/>
      <c r="E427" s="89"/>
      <c r="F427" s="89"/>
      <c r="G427" s="89"/>
      <c r="H427" s="89"/>
      <c r="I427" s="89"/>
      <c r="J427" s="90"/>
      <c r="K427" s="7"/>
      <c r="L427" s="7"/>
    </row>
    <row r="428" spans="2:12" x14ac:dyDescent="0.3">
      <c r="B428" s="7"/>
      <c r="C428" s="7"/>
      <c r="D428" s="7"/>
      <c r="E428" s="7"/>
      <c r="F428" s="7"/>
      <c r="G428" s="7"/>
      <c r="H428" s="27"/>
      <c r="I428" s="7"/>
      <c r="J428" s="7"/>
      <c r="K428" s="7"/>
      <c r="L428" s="27"/>
    </row>
    <row r="429" spans="2:12" x14ac:dyDescent="0.3">
      <c r="B429" s="7"/>
      <c r="C429" s="7" t="s">
        <v>26</v>
      </c>
      <c r="D429" s="7"/>
      <c r="E429" s="7"/>
      <c r="F429" s="7"/>
      <c r="G429" s="7"/>
      <c r="H429" s="27"/>
      <c r="I429" s="7"/>
      <c r="J429" s="7"/>
      <c r="K429" s="7"/>
      <c r="L429" s="27"/>
    </row>
    <row r="430" spans="2:12" x14ac:dyDescent="0.3">
      <c r="B430" s="7"/>
      <c r="C430" s="78"/>
      <c r="D430" s="79"/>
      <c r="E430" s="79"/>
      <c r="F430" s="79"/>
      <c r="G430" s="79"/>
      <c r="H430" s="79"/>
      <c r="I430" s="79"/>
      <c r="J430" s="80"/>
      <c r="K430" s="7"/>
      <c r="L430" s="7"/>
    </row>
    <row r="431" spans="2:12" ht="285" customHeight="1" x14ac:dyDescent="0.3">
      <c r="B431" s="7"/>
      <c r="C431" s="81"/>
      <c r="D431" s="82"/>
      <c r="E431" s="82"/>
      <c r="F431" s="82"/>
      <c r="G431" s="82"/>
      <c r="H431" s="82"/>
      <c r="I431" s="82"/>
      <c r="J431" s="83"/>
      <c r="K431" s="7"/>
      <c r="L431" s="7"/>
    </row>
    <row r="432" spans="2:12" x14ac:dyDescent="0.3">
      <c r="B432" s="7"/>
      <c r="C432" s="7"/>
      <c r="D432" s="7"/>
      <c r="E432" s="7"/>
      <c r="F432" s="7"/>
      <c r="G432" s="7"/>
      <c r="H432" s="27"/>
      <c r="I432" s="7"/>
      <c r="J432" s="7"/>
      <c r="K432" s="7"/>
      <c r="L432" s="27"/>
    </row>
  </sheetData>
  <sheetProtection algorithmName="SHA-512" hashValue="De4jDcb/Lk4OW+o9gvU/tEMqGbswBTWr6B23IrwrBa/3cQLzeFrbfFouBVEK4OxUeR3UGfTwV1JrjuDSHe/z2w==" saltValue="kG6d2fLIPSdsGgR0dzxbfA==" spinCount="100000" sheet="1" objects="1" scenarios="1"/>
  <customSheetViews>
    <customSheetView guid="{F9A4442F-5BDA-4830-B979-BA39B77F7F31}" hiddenColumns="1">
      <selection activeCell="E5" sqref="E5:I5"/>
      <rowBreaks count="1" manualBreakCount="1">
        <brk id="216" max="16383" man="1"/>
      </rowBreaks>
      <pageMargins left="0.35433070866141736" right="0.35433070866141736" top="0.74803149606299213" bottom="0.74803149606299213" header="0.31496062992125984" footer="0.31496062992125984"/>
      <pageSetup paperSize="9" orientation="portrait" r:id="rId1"/>
      <headerFooter>
        <oddFooter>&amp;R&amp;P</oddFooter>
      </headerFooter>
    </customSheetView>
  </customSheetViews>
  <mergeCells count="58">
    <mergeCell ref="D2:K2"/>
    <mergeCell ref="C3:J3"/>
    <mergeCell ref="G136:J136"/>
    <mergeCell ref="E144:J144"/>
    <mergeCell ref="E85:J85"/>
    <mergeCell ref="E116:J116"/>
    <mergeCell ref="E113:J113"/>
    <mergeCell ref="G43:J43"/>
    <mergeCell ref="G74:J74"/>
    <mergeCell ref="E54:J54"/>
    <mergeCell ref="E82:J82"/>
    <mergeCell ref="E51:J51"/>
    <mergeCell ref="E13:J13"/>
    <mergeCell ref="E26:J26"/>
    <mergeCell ref="E33:J33"/>
    <mergeCell ref="E7:G7"/>
    <mergeCell ref="I409:J409"/>
    <mergeCell ref="E147:J147"/>
    <mergeCell ref="E35:J35"/>
    <mergeCell ref="G105:J105"/>
    <mergeCell ref="E397:J397"/>
    <mergeCell ref="E268:J268"/>
    <mergeCell ref="E271:J271"/>
    <mergeCell ref="G291:J291"/>
    <mergeCell ref="E299:J299"/>
    <mergeCell ref="E302:J302"/>
    <mergeCell ref="G322:J322"/>
    <mergeCell ref="E330:J330"/>
    <mergeCell ref="E333:J333"/>
    <mergeCell ref="C430:J431"/>
    <mergeCell ref="C416:J416"/>
    <mergeCell ref="C426:J427"/>
    <mergeCell ref="C422:J423"/>
    <mergeCell ref="G167:J167"/>
    <mergeCell ref="E379:J379"/>
    <mergeCell ref="E178:J178"/>
    <mergeCell ref="G198:J198"/>
    <mergeCell ref="E206:J206"/>
    <mergeCell ref="E209:J209"/>
    <mergeCell ref="E175:J175"/>
    <mergeCell ref="I413:J413"/>
    <mergeCell ref="I415:J415"/>
    <mergeCell ref="I401:J401"/>
    <mergeCell ref="I403:J403"/>
    <mergeCell ref="I407:J407"/>
    <mergeCell ref="E9:G9"/>
    <mergeCell ref="G229:J229"/>
    <mergeCell ref="E237:J237"/>
    <mergeCell ref="E240:J240"/>
    <mergeCell ref="G260:J260"/>
    <mergeCell ref="E28:J28"/>
    <mergeCell ref="E37:J37"/>
    <mergeCell ref="H23:J23"/>
    <mergeCell ref="H19:J19"/>
    <mergeCell ref="H15:J15"/>
    <mergeCell ref="H17:J17"/>
    <mergeCell ref="H21:J21"/>
    <mergeCell ref="E31:J31"/>
  </mergeCells>
  <dataValidations xWindow="630" yWindow="1002" count="102">
    <dataValidation type="textLength" errorStyle="information" allowBlank="1" showErrorMessage="1" sqref="C430:J431 C422:J423 C426:J427" xr:uid="{00000000-0002-0000-0000-000000000000}">
      <formula1>0</formula1>
      <formula2>50000</formula2>
    </dataValidation>
    <dataValidation type="textLength" showInputMessage="1" showErrorMessage="1" error="Bitte Name der unterzeichenden Person angeben" prompt="Bitte Name der unterzeichenden Person angeben" sqref="I404:I405 I410:I411" xr:uid="{00000000-0002-0000-0000-000001000000}">
      <formula1>1</formula1>
      <formula2>100</formula2>
    </dataValidation>
    <dataValidation type="whole" allowBlank="1" showErrorMessage="1" error="Aufenthaltstage mit freiwilliger Einweisung angeben (keine=0)" sqref="E396" xr:uid="{00000000-0002-0000-0000-000003000000}">
      <formula1>0</formula1>
      <formula2>100000</formula2>
    </dataValidation>
    <dataValidation type="whole" showInputMessage="1" showErrorMessage="1" errorTitle="Anzahl Time-Outs" error="Anzahl Time-Outs. Wenn keine &quot;0&quot; angeben." promptTitle="Anzahl Time-Outs" prompt="Anzahl Time-Outs. Wenn keine &quot;0&quot; angeben." sqref="E389" xr:uid="{00000000-0002-0000-0000-000004000000}">
      <formula1>0</formula1>
      <formula2>1000</formula2>
    </dataValidation>
    <dataValidation type="whole" showInputMessage="1" showErrorMessage="1" errorTitle="Anzahl Aufentaltsabbrüche" error="Wenn keine &quot;0&quot; angeben." promptTitle="Anzahl Aufenthaltsabbrüche" prompt="Wenn keine &quot;0&quot; angeben." sqref="E387" xr:uid="{00000000-0002-0000-0000-000005000000}">
      <formula1>0</formula1>
      <formula2>1000</formula2>
    </dataValidation>
    <dataValidation type="whole" showInputMessage="1" showErrorMessage="1" errorTitle="Anzahl Zivilrecht" error="Aufenthaltstage mit ZGB Einweisung angeben (Art. 310, 311). Wenn keine &quot;0&quot; angeben." promptTitle="Anzahl Zivilrecht" prompt="Aufenthaltstage mit ZGB Einweisung angeben (Art. 310, 311). Wenn keine &quot;0&quot; angeben." sqref="E391" xr:uid="{00000000-0002-0000-0000-000006000000}">
      <formula1>0</formula1>
      <formula2>100000</formula2>
    </dataValidation>
    <dataValidation type="whole" showInputMessage="1" showErrorMessage="1" errorTitle="Anzahl Strafrecht" error="Aufenthaltstage mit StGB/JStG-Einweisung angeben. Wenn keine &quot;0&quot; angeben." promptTitle="Anzahl Strafrecht" prompt="Aufenthaltstage mit StGB/JStG-Einweisung angeben. Wenn keine &quot;0&quot; angeben." sqref="E393" xr:uid="{00000000-0002-0000-0000-000007000000}">
      <formula1>0</formula1>
      <formula2>100000</formula2>
    </dataValidation>
    <dataValidation type="whole" showInputMessage="1" showErrorMessage="1" errorTitle="Anzahl Wochenenden geschlossen" error="Anzahl Wochenenden geschlossen angeben. Von 0 bis 52." promptTitle="Anzahl Wochenenden geschlossen" prompt="Anzahl Wochenenden geschlossen angeben. Von 0 bis 52." sqref="E64" xr:uid="{00000000-0002-0000-0000-000009000000}">
      <formula1>0</formula1>
      <formula2>52</formula2>
    </dataValidation>
    <dataValidation type="whole" errorStyle="information" allowBlank="1" showInputMessage="1" showErrorMessage="1" errorTitle="Anzahl Wochenenden geschlossen" error="Anzahl Wochenenden geschlossen angeben. Von 0 bis 52." promptTitle="Anzahl Wochenenden geschlossen" prompt="Anzahl Wochenenden geschlossen angeben. Von 0 bis 52." sqref="E343 E95 E126 E157 E188 E219 E250 E281 E312" xr:uid="{00000000-0002-0000-0000-00000A000000}">
      <formula1>0</formula1>
      <formula2>52</formula2>
    </dataValidation>
    <dataValidation type="whole" showInputMessage="1" showErrorMessage="1" errorTitle="Ausbildung ohne Schule" error="Anzahl interne Ausbildungsplätze mit interner Berufsschule angeben. Wenn keine &quot;0&quot; angeben." promptTitle="Ausbildung ohne Schule" prompt="Anzahl interne Ausbildungsplätze ohne interne Berufsschule angeben. Wenn keine &quot;0&quot; angeben." sqref="E373" xr:uid="{00000000-0002-0000-0000-00000B000000}">
      <formula1>0</formula1>
      <formula2>300</formula2>
    </dataValidation>
    <dataValidation type="whole" showInputMessage="1" showErrorMessage="1" errorTitle="interne Tagesstrukturen " error="Anzahl interne Tagesstrukturen angeben. Wenn keine &quot;0&quot; angeben." promptTitle="Interne Tagesstrukturen" prompt="Anzahl interne Tagesstrukturen und nicht Platzzahl angeben. Wenn keine Struktur &quot;0&quot; angeben." sqref="E369" xr:uid="{00000000-0002-0000-0000-00000D000000}">
      <formula1>0</formula1>
      <formula2>30</formula2>
    </dataValidation>
    <dataValidation type="whole" showInputMessage="1" showErrorMessage="1" errorTitle="Ausbildung mit Schule" error="Anzahl interne Ausbildungsplätze mit interner Berufsschule angeben. Wenn keine &quot;0&quot; angeben." promptTitle="Ausbildung mit Schule" prompt="Anzahl interne Ausbildungsplätze mit interner Berufsschule angeben. Wenn keine &quot;0&quot; angeben." sqref="E375" xr:uid="{00000000-0002-0000-0000-00000E000000}">
      <formula1>0</formula1>
      <formula2>300</formula2>
    </dataValidation>
    <dataValidation type="whole" allowBlank="1" showInputMessage="1" showErrorMessage="1" error="Unbedingt : Personaldotationen" prompt="Personaldotationen sind gemäss aktueller Anstellungssituation auszufüllen, inklusive Anteil Institutionsleitung / pädagogischen Leitung, SP.i.A., Springer und Nachtwache, jedoch ohne PraktikantInnen oder VorpraktikantInnen" sqref="E135" xr:uid="{00000000-0002-0000-0000-000010000000}">
      <formula1>0</formula1>
      <formula2>10000</formula2>
    </dataValidation>
    <dataValidation type="whole" showInputMessage="1" showErrorMessage="1" errorTitle="Disziplinar- und/oder U-Haft" error="Wenn keine &quot;0&quot; angeben" promptTitle="Disziplinar- und/oder U-Haft" prompt="Anzahl Disziplinar- und/oder U-Haft-Plätze angeben. Wenn keine  &quot;0&quot; angeben. " sqref="E364" xr:uid="{00000000-0002-0000-0000-000011000000}">
      <formula1>0</formula1>
      <formula2>10000</formula2>
    </dataValidation>
    <dataValidation type="whole" showInputMessage="1" showErrorMessage="1" errorTitle="Progressionsplätze" error="Anzahl Progressionsplätze angeben. Wenn keine &quot;0&quot; angeben" promptTitle="Progressionsplätze" prompt="Anzahl Progressionsplätze angeben. Wenn keine &quot;0&quot; angeben." sqref="E355" xr:uid="{00000000-0002-0000-0000-000012000000}">
      <formula1>0</formula1>
      <formula2>100</formula2>
    </dataValidation>
    <dataValidation type="list" showInputMessage="1" showErrorMessage="1" errorTitle="Direkteintritte Progression" error="Wählen Sie ja oder nein. Wenn keine Progressionsplätze wählen Sie &quot;nein&quot;." promptTitle="Direkteintritte Progression" prompt="Wählen Sie ja oder nein. Wenn keine Progressionsplätze wählen Sie &quot;nein&quot;." sqref="E357" xr:uid="{00000000-0002-0000-0000-000013000000}">
      <formula1>"Ja,Nein"</formula1>
    </dataValidation>
    <dataValidation type="custom" allowBlank="1" showInputMessage="1" showErrorMessage="1" sqref="G180:J180 G56:J56 G149:J149 G118:J118 G87:J87 G211:J211 L180 L56 L149 L118 L87 L211 G242:J242 L242 G273:J273 L273 G304:J304 L304 G335:J335 L335" xr:uid="{00000000-0002-0000-0000-000014000000}">
      <formula1>"x"</formula1>
    </dataValidation>
    <dataValidation type="list" errorStyle="information" allowBlank="1" showInputMessage="1" showErrorMessage="1" errorTitle="Doppelbesetzung Sonntagabend" error="Ja oder nein wählen." promptTitle="Doppelbesetzung Sonntagabend" prompt="Ja oder nein wählen." sqref="E341 E93 E124 E155 E186 E217 E248 E279 E310" xr:uid="{00000000-0002-0000-0000-000015000000}">
      <formula1>"Ja,Nein"</formula1>
    </dataValidation>
    <dataValidation type="whole" errorStyle="information" allowBlank="1" showInputMessage="1" showErrorMessage="1" error="Ganze Zahl angeben." promptTitle="Anzahl Plätze Gruppe 6" prompt="Anzahl Plätze Gruppe 6 angeben." sqref="E200" xr:uid="{00000000-0002-0000-0000-000016000000}">
      <formula1>0</formula1>
      <formula2>300</formula2>
    </dataValidation>
    <dataValidation type="whole" errorStyle="information" allowBlank="1" showInputMessage="1" showErrorMessage="1" errorTitle="Aufnahmealter bis" error="Aufnahmealter angeben." promptTitle="Aufnahmealter bis" prompt="Höchstalter für die Aufnahme angeben." sqref="I109" xr:uid="{00000000-0002-0000-0000-000017000000}">
      <formula1>1</formula1>
      <formula2>30</formula2>
    </dataValidation>
    <dataValidation type="whole" errorStyle="information" allowBlank="1" showInputMessage="1" showErrorMessage="1" errorTitle="Verbleib möglich" error="Alter der maximalen Verbleibsmöglichkeit angeben." promptTitle="Verbleib möglich" prompt="Alter der maximalen Verbleibsmöglichkeit angeben." sqref="G328 G111 G173 G204 G235 G266 G297" xr:uid="{00000000-0002-0000-0000-000018000000}">
      <formula1>1</formula1>
      <formula2>30</formula2>
    </dataValidation>
    <dataValidation type="textLength" errorStyle="information" allowBlank="1" showInputMessage="1" showErrorMessage="1" error="Name der Gruppe 6 angeben." promptTitle="Name der Gruppe 6" prompt="Name der Gruppe 6 angeben." sqref="G198:J198" xr:uid="{00000000-0002-0000-0000-00001A000000}">
      <formula1>0</formula1>
      <formula2>100</formula2>
    </dataValidation>
    <dataValidation type="list" errorStyle="information" allowBlank="1" showInputMessage="1" showErrorMessage="1" errorTitle="Öffnungsgrad" error="Bitte wählen." promptTitle="Öffnungsgrad" prompt="Bitte wählen." sqref="E333:J333 E85:J85 E116:J116 E147:J147 E302:J302 E209:J209 E240:J240 E271:J271 E178:J178" xr:uid="{00000000-0002-0000-0000-00001B000000}">
      <formula1>"Offene Gruppe, Geschlossene Gruppe,Halbgeschlossene Gruppe"</formula1>
    </dataValidation>
    <dataValidation type="whole" errorStyle="information" allowBlank="1" showInputMessage="1" showErrorMessage="1" errorTitle="Anzahl Tage offen" error="Anzahl Tage offen pro Jahr angeben. Von 1 bis 365." promptTitle="Anzahl Tage offen" prompt="Anzahl Tage offen pro Jahr angeben. Von 1 bis 365." sqref="E337 E89 E120 E151 E182 E213 E244 E275 E306" xr:uid="{00000000-0002-0000-0000-00001C000000}">
      <formula1>0</formula1>
      <formula2>365</formula2>
    </dataValidation>
    <dataValidation type="whole" errorStyle="information" allowBlank="1" showInputMessage="1" showErrorMessage="1" errorTitle="Anzahl Teibetreute" error="Anzahl teilbetreute  Plätze für diese Gruppe angeben. Wenn keine &quot;0&quot; angeben." promptTitle="Anzahl Teibetreute" prompt="Anzahl teilbetreute  Plätze für diese Gruppe angeben. Wenn keine &quot;0&quot; angeben." sqref="E345 E97 E128 E159 E190 E221 E252 E283 E314" xr:uid="{00000000-0002-0000-0000-00001D000000}">
      <formula1>0</formula1>
      <formula2>300</formula2>
    </dataValidation>
    <dataValidation type="whole" showInputMessage="1" showErrorMessage="1" error="Stellenprozent des nicht anerkannten Personals angeben" prompt="Bitte_x000a_Stellenprozent des nicht anerkannten Personals angeben" sqref="E195:F195" xr:uid="{00000000-0002-0000-0000-00001E000000}">
      <formula1>1</formula1>
      <formula2>10000</formula2>
    </dataValidation>
    <dataValidation type="textLength" showInputMessage="1" showErrorMessage="1" errorTitle="Name der Gruppe 1" error="Name der Gruppe 1 angeben." promptTitle="Name der Gruppe 1" prompt="Name der Gruppe 1 angeben." sqref="G43:J43" xr:uid="{00000000-0002-0000-0000-000020000000}">
      <formula1>1</formula1>
      <formula2>100</formula2>
    </dataValidation>
    <dataValidation type="whole" showInputMessage="1" showErrorMessage="1" errorTitle="Anzahl Plätze Gruppe 1" error="Ganze Zahl angeben." promptTitle="Anzahl Plätze Gruppe 1" prompt="Anzahl Plätze Gruppe 1 angeben." sqref="E45" xr:uid="{00000000-0002-0000-0000-000021000000}">
      <formula1>0</formula1>
      <formula2>20</formula2>
    </dataValidation>
    <dataValidation type="whole" showInputMessage="1" showErrorMessage="1" errorTitle="Aufnahmealter bis" error="Höchstalter für die Aufnahme angeben." promptTitle="Aufnahmealter bis" prompt="Höchstalter für die Aufnahme angeben." sqref="I47" xr:uid="{00000000-0002-0000-0000-000022000000}">
      <formula1>1</formula1>
      <formula2>30</formula2>
    </dataValidation>
    <dataValidation type="list" showInputMessage="1" showErrorMessage="1" errorTitle="Geschlecht" error="Bitte wählen." promptTitle="Geschlecht" prompt="Bitte wählen." sqref="E51:J51" xr:uid="{00000000-0002-0000-0000-000023000000}">
      <formula1>"Männlich,Weiblich,Mixt/Divers"</formula1>
    </dataValidation>
    <dataValidation type="textLength" showInputMessage="1" showErrorMessage="1" errorTitle="Sozialpädagogische Leiter" error="Name und Vorname der sozialpädagogische Leiter angeben" promptTitle="Name der sozialpädagogik Leiter" prompt="Name und Vorname der sozialpädagogische Leiter angeben. Wenn die Funktion des Institutionsleiter und des pädagogischen Leiters von derselben Person ausgeführt wird. Bitte schreiben Sie dieser Person unter die beiden Rubriken." sqref="E32:J32" xr:uid="{00000000-0002-0000-0000-000024000000}">
      <formula1>1</formula1>
      <formula2>100</formula2>
    </dataValidation>
    <dataValidation type="textLength" showInputMessage="1" showErrorMessage="1" errorTitle="Name und Adresse Trägerschaft" error="Name und Adresse Trägerschaft angeben." promptTitle="Name und Adresse Trägerschaft" prompt="Name und Adresse Trägerschaft angeben." sqref="E33:J33" xr:uid="{00000000-0002-0000-0000-000025000000}">
      <formula1>1</formula1>
      <formula2>100</formula2>
    </dataValidation>
    <dataValidation type="textLength" showInputMessage="1" showErrorMessage="1" errorTitle="E-Mail der Trägerschaft" error="Format xxxx@xxxx.xx." promptTitle="E-Mail der Trägerschaft" prompt="Format xxxx@xxxx.xx." sqref="E37:J37" xr:uid="{00000000-0002-0000-0000-000026000000}">
      <formula1>1</formula1>
      <formula2>100</formula2>
    </dataValidation>
    <dataValidation type="whole" allowBlank="1" showInputMessage="1" showErrorMessage="1" error="Total anerkannte Wohngruppen angeben" prompt="Bitte_x000a_Total anerkannte Wohngruppen angeben" sqref="F39:J39 L39 F45 F56 F58 F60 F62 F64 F66 F68 F70:F72 F74 F76 F87 F89 F91 F93 F95 F97 F99 F395:F396 F105 F118 F120 F122 F124 F126 F128 F130 F101:F103 F138 F140 F142 F149 F151 F153 F155 F157 F159 F161 F132:F136 F167 F169 F171 F173:F174 F177 F180 F182 F184 F186 F188 F190 F192 F194 F198 F200 F202 F204 F211 F213 F215 F217 F219 F221 F223 F355 F357 F359 F361 F364 F366 F369 F371 F373 F375 F377 F383 F385 F387 F389 F391 F393 F107 F163:F165 F225:F227 F229 F231 F233 F235 F242 F244 F246 F248 F250 F252 F254 F256:F258 F260 F262 F264 F266 F273 F275 F277 F279 F281 F283 F285 F287:F289 F291 F293 F295 F297 F304 F306 F308 F310 F312 F314 F316 F318:F320 F322 F324 F326 F328 F335 F337 F339 F341 F343 F345 F347 F349:F351 F196" xr:uid="{00000000-0002-0000-0000-000029000000}">
      <formula1>0</formula1>
      <formula2>100</formula2>
    </dataValidation>
    <dataValidation type="whole" showInputMessage="1" showErrorMessage="1" errorTitle="Anerkannte Wohngruppen" error="Ganze Zahl angeben." prompt="Total angeben." sqref="E39" xr:uid="{00000000-0002-0000-0000-00002A000000}">
      <formula1>1</formula1>
      <formula2>30</formula2>
    </dataValidation>
    <dataValidation type="whole" allowBlank="1" showErrorMessage="1" sqref="E6 F5:H6 E8 E10" xr:uid="{00000000-0002-0000-0000-00002D000000}">
      <formula1>1900</formula1>
      <formula2>2050</formula2>
    </dataValidation>
    <dataValidation type="textLength" operator="equal" showInputMessage="1" showErrorMessage="1" errorTitle="Referenznummer BJ" error="Bitte Referenznummer angeben. Format : XX-1111-11." promptTitle="Referenznummer BJ" prompt="Bitte Referenznummer angeben. Format : XX-1111-11.  Siehe Heimverzeichnis Internetseite BJ." sqref="E13:J13" xr:uid="{00000000-0002-0000-0000-00002E000000}">
      <formula1>10</formula1>
    </dataValidation>
    <dataValidation errorStyle="information" allowBlank="1" showInputMessage="1" showErrorMessage="1" errorTitle="Postfach der Institution" error="Postfach der Institution angeben." promptTitle="Postfach der Institution" prompt="Postfach der Institution angeben." sqref="H19:J19" xr:uid="{00000000-0002-0000-0000-00002F000000}"/>
    <dataValidation type="whole" showInputMessage="1" showErrorMessage="1" errorTitle="PLZ" error="PLZ der Institution angeben." promptTitle="PLZ" prompt="PLZ der Institution angeben." sqref="H21:J21" xr:uid="{00000000-0002-0000-0000-000030000000}">
      <formula1>1000</formula1>
      <formula2>9999</formula2>
    </dataValidation>
    <dataValidation type="list" showInputMessage="1" showErrorMessage="1" errorTitle="Beobachtung/Notaufnahme" error="Bitte wählen." promptTitle="Beobachtung/Notaufnahme" prompt="Bitte wählen." sqref="E56" xr:uid="{00000000-0002-0000-0000-000032000000}">
      <formula1>"Ja,Nein"</formula1>
    </dataValidation>
    <dataValidation allowBlank="1" showErrorMessage="1" sqref="E379:J379 E397:J397" xr:uid="{00000000-0002-0000-0000-000034000000}"/>
    <dataValidation type="whole" showInputMessage="1" showErrorMessage="1" errorTitle="Anzahl vereinbart" error="Aufenthaltstage mit vereinbarter Einweisung angeben. Wenn keine &quot;0&quot; angeben." promptTitle="Anzahl vereinbart" prompt="Aufenthaltstage mit vereinbarter Einweisung angeben. Wenn keine &quot;0&quot; angeben." sqref="E395" xr:uid="{00000000-0002-0000-0000-000035000000}">
      <formula1>0</formula1>
      <formula2>100000</formula2>
    </dataValidation>
    <dataValidation type="whole" errorStyle="information" allowBlank="1" showInputMessage="1" showErrorMessage="1" error="Wenn keine &quot;0&quot; angeben." sqref="E318 E287 E349 E101 E163 E194 E225 E256 E132" xr:uid="{00000000-0002-0000-0000-000036000000}">
      <formula1>0</formula1>
      <formula2>10000</formula2>
    </dataValidation>
    <dataValidation type="whole" errorStyle="information" allowBlank="1" showInputMessage="1" showErrorMessage="1" errorTitle="Personaldotation anerkannt" error="Personaldotation angeben" promptTitle="Personaldotation anerkannt" prompt="Personaldotation des sozialpädagogischen Personals, inklusive des entsprechenden Anteils der sozialpädagogischen Leitung, der SP.i.A., der Nachtwächter/innen, ohne Praktikanten/innen und  Personaldotation für den Zuschlag für die Geschlossenheit." sqref="E347 E99 E130 E161 E192 E223 E254 E285 E316" xr:uid="{00000000-0002-0000-0000-000037000000}">
      <formula1>0</formula1>
      <formula2>10000</formula2>
    </dataValidation>
    <dataValidation type="whole" showInputMessage="1" showErrorMessage="1" errorTitle="Jahr" error="Jahr angeben (Datumsformat JJJJ)." promptTitle="Jahr" prompt="Datumsformat JJJJ." sqref="E5" xr:uid="{0CA7F367-54AB-49DB-9911-2D307BC18CF5}">
      <formula1>1900</formula1>
      <formula2>2050</formula2>
    </dataValidation>
    <dataValidation type="date" showInputMessage="1" showErrorMessage="1" errorTitle="Datum Aufsichtsbesuch" error="Datum angeben. Datumsformat TT.MM.JJJJ." promptTitle="Datum Aufsichtsbesuch" prompt="Datumsformat TT.MM.JJJJ." sqref="E7:G7" xr:uid="{8F313B10-8D56-437A-BC13-078AAA9D2971}">
      <formula1>1</formula1>
      <formula2>401768</formula2>
    </dataValidation>
    <dataValidation type="textLength" showInputMessage="1" showErrorMessage="1" errorTitle="Name der Institution" error="Name der Institution angeben." promptTitle="Name der Institution" prompt="Name der Institution angeben." sqref="H15:J15" xr:uid="{45DBC766-6F9F-4DA1-9081-956732A8F861}">
      <formula1>1</formula1>
      <formula2>100</formula2>
    </dataValidation>
    <dataValidation type="textLength" showInputMessage="1" showErrorMessage="1" errorTitle="Strasse der Institution" error="Strasse der Institution angeben." promptTitle="Strasse der Institution" prompt="Strasse der Institution angeben." sqref="H17:J17" xr:uid="{ECAA847E-2FB9-4F22-8FA0-80CFA68050D9}">
      <formula1>1</formula1>
      <formula2>100</formula2>
    </dataValidation>
    <dataValidation type="textLength" showInputMessage="1" showErrorMessage="1" errorTitle="Ort" error="Ort der Institution angeben." promptTitle="Ort" prompt="Ort der Institution angeben." sqref="H23:J23" xr:uid="{3757E9AB-EA31-4E9B-AA4F-11A248A7B8FB}">
      <formula1>1</formula1>
      <formula2>100</formula2>
    </dataValidation>
    <dataValidation type="textLength" showInputMessage="1" showErrorMessage="1" errorTitle="Leiter/in" error="Name und Vorname der Institutionsleitung angeben." promptTitle="Leiter/in" prompt="Name und Vorname der Institutionsleitung." sqref="E26:J26" xr:uid="{4980E47E-2AD2-4B52-9941-9F6F3F69F897}">
      <formula1>1</formula1>
      <formula2>100</formula2>
    </dataValidation>
    <dataValidation type="textLength" showInputMessage="1" showErrorMessage="1" errorTitle="E-Mail Institutonsleitung" error="E-Mail des/der Institutionsleier(s)/-in angeben. Format xxxx@xxxx.xx." promptTitle="E-Mail Institutonsleitung" prompt="E-Mail des/der Institutionsleier(s)/-in angeben. Format xxxx@xxxx.xx." sqref="E28:J28" xr:uid="{D09BC849-CE50-470A-AECB-D40287727881}">
      <formula1>1</formula1>
      <formula2>100</formula2>
    </dataValidation>
    <dataValidation type="textLength" showInputMessage="1" showErrorMessage="1" errorTitle="Angaben für Trägerschaft" error="Name und Vorname der für das Präsidium oder die Geschäftsleitung der Trägerschaft zuständigen Person angeben (Person, an welche die Korrespondenz gehen soll)." promptTitle="Angaben für Trägerschaft" prompt="Name und Vorname der für das Präsidium oder die Geschäftsleitung der Trägerschaft zuständigen Person angeben (Person, an welche die Korrespondenz gehen soll)." sqref="E35:J35" xr:uid="{B1B6E73B-2A83-4F04-AADC-5C81DEF940EA}">
      <formula1>1</formula1>
      <formula2>100</formula2>
    </dataValidation>
    <dataValidation type="whole" showInputMessage="1" showErrorMessage="1" errorTitle="Aufnahmealter von" error="Mindestalter für die Aufnahme angeben." promptTitle="Aufnahmealter von" prompt="Mindestalter für die Aufnahme angeben." sqref="G47" xr:uid="{77703281-545B-40C4-9C2C-4C475D26B51E}">
      <formula1>0</formula1>
      <formula2>30</formula2>
    </dataValidation>
    <dataValidation type="whole" showInputMessage="1" showErrorMessage="1" errorTitle="Verbleib möglich" error="Alter der maximalen Verbleibsmöglichkeit angeben." promptTitle="Verbleib möglich" prompt="Alter der maximalen Verbleibsmöglichkeit angeben." sqref="G49" xr:uid="{0154C112-6A9A-4414-B434-D10062E5A37A}">
      <formula1>1</formula1>
      <formula2>30</formula2>
    </dataValidation>
    <dataValidation type="list" showInputMessage="1" showErrorMessage="1" errorTitle="Öffnungsgrad" error="Bitte wählen." promptTitle="Öffnungsgrad" prompt="Bitte wählen." sqref="E54:J54" xr:uid="{56F0044F-9A64-4BFA-84C0-B44E63D95A31}">
      <formula1>"Offene Gruppe, Geschlossene Gruppe,Halbgeschlossene Gruppe"</formula1>
    </dataValidation>
    <dataValidation type="whole" showInputMessage="1" showErrorMessage="1" errorTitle="Anzal Tage offen" error="Anzahl Tage offen pro Jahr angeben. Von 1 bis 365." promptTitle="Anzahl Tage offen" prompt="Anzahl Tage offen pro Jahr angeben. Von 1 bis 365." sqref="E58" xr:uid="{7D6FC220-399C-454D-9BA8-01075B7931A2}">
      <formula1>0</formula1>
      <formula2>365</formula2>
    </dataValidation>
    <dataValidation type="list" showInputMessage="1" showErrorMessage="1" errorTitle="Doppelbesetzung wichtigen Zeiten" error="Ja oder nein wählen." promptTitle="Doppelbesetzung wichtigen Zeiten" prompt="Ja oder nein wählen." sqref="E60" xr:uid="{C33049EA-AB5A-4A3F-A92B-7008FB6B5503}">
      <formula1>"Ja,Nein"</formula1>
    </dataValidation>
    <dataValidation type="list" showInputMessage="1" showErrorMessage="1" errorTitle="Doppelbesetzung Sonntagabend" error="Ja oder nein wählen." promptTitle="Doppelbesetzung Sonntagabend" prompt="Ja oder nein wählen." sqref="E62" xr:uid="{4D8F76A5-0F3A-4F71-9D6C-5270D1DA15BE}">
      <formula1>"Ja,Nein"</formula1>
    </dataValidation>
    <dataValidation type="whole" showInputMessage="1" showErrorMessage="1" errorTitle="Personaldotation anerkannt" error="Personaldotation angeben." promptTitle="Personaldotation anerkannt" prompt="Personaldotation des sozialpädagogischen Personals, inklusive des entsprechenden Anteils der sozialpädagogischen Leitung, der SP.i.A., der Nachtwächter/innen, ohne Praktikanten/innen und  Personaldotation für den Zuschlag für die Geschlossenheit." sqref="E68" xr:uid="{9B2B44F9-474B-493D-A9AA-40DBA4DA58F3}">
      <formula1>0</formula1>
      <formula2>10000</formula2>
    </dataValidation>
    <dataValidation type="whole" showInputMessage="1" showErrorMessage="1" errorTitle="Personaldotation nicht anerkannt" error="Wenn keine &quot;0&quot; angeben." promptTitle="Personaldotation nicht anerkannt" sqref="E70" xr:uid="{3FA088D0-0FDA-410C-922D-9168E0CE6897}">
      <formula1>0</formula1>
      <formula2>10000</formula2>
    </dataValidation>
    <dataValidation type="whole" showInputMessage="1" showErrorMessage="1" errorTitle="Personaldotation Progression" error="Wenn keine Progressionsplätze &quot;0&quot; angeben" promptTitle="Personaldotation Progression" prompt="Personaldotation des sozialpädagogischen Personals, inklusive des entsprechenden Anteils der sozialpädagogischen Leitung, der SP.i.A., der Nachtwächter/innen, ohne Praktikanten/innen und  Personaldotation für den Zuschlag für die Geschlossenheit." sqref="E359" xr:uid="{BC84CEF6-BF95-480B-9BF5-5D853913D6F2}">
      <formula1>0</formula1>
      <formula2>10000</formula2>
    </dataValidation>
    <dataValidation type="whole" showInputMessage="1" showErrorMessage="1" errorTitle="Personaldotation nicht anerkannt" error="Wenn keine Progressionsplätze  &quot;0&quot; angeben" promptTitle="Personaldotation nicht anerkannt" sqref="E361" xr:uid="{2BA7C269-DD43-4A88-BA21-8D5B74E6447D}">
      <formula1>0</formula1>
      <formula2>10000</formula2>
    </dataValidation>
    <dataValidation type="whole" showInputMessage="1" showErrorMessage="1" errorTitle="Personaldotation Disziplinar" error="Personaldotation angeben (Leitung wird hier nicht dazugerechnet). Wenn keine Diziplinar und/oder U-Haft-Plätze &quot;0&quot; angeben." promptTitle="Personaldotation Disziplinar" prompt="Personaldotation angeben (Leitung wird hier nicht dazugerechnet). Wenn keine Diziplinar und/oder U-Haft-Plätze &quot;0&quot; angeben." sqref="E366" xr:uid="{08B8683C-E61A-428A-A0E8-D30C8F899967}">
      <formula1>0</formula1>
      <formula2>10000</formula2>
    </dataValidation>
    <dataValidation type="whole" showInputMessage="1" showErrorMessage="1" errorTitle="Personaldotation Tagesstrukturen" error="Personaldotation angeben (Leitung wird hier nicht dazugerechnet). Wenn keine interne Tagesstrukturen &quot;0&quot; angeben." promptTitle="Personaldotation Tagesstrukturen" prompt="Personaldotation angeben (Leitung wird hier nicht dazugerechnet). Wenn keine interne Tagesstrukturen &quot;0&quot; angeben." sqref="E371" xr:uid="{E9045571-D892-4D7C-9750-73846B3FED44}">
      <formula1>0</formula1>
      <formula2>10000</formula2>
    </dataValidation>
    <dataValidation type="whole" showInputMessage="1" showErrorMessage="1" errorTitle="Personaldotation Ausbildung" error="Personaldotation interne Ausbildungsplätze angeben (Anteil der Heimleitung wird hier nicht dazugerechnet). Wenn keine &quot;0&quot; angeben" promptTitle="Personaldotation Ausbildung" prompt="Personaldotation interne Ausbildungsplätze angeben (Anteil der Heimleitung wird hier nicht dazugerechnet). Wenn keine &quot;0&quot; angeben" sqref="E377" xr:uid="{956871A0-D66E-441D-B182-5D6B3D35A73E}">
      <formula1>0</formula1>
      <formula2>10000</formula2>
    </dataValidation>
    <dataValidation type="list" showInputMessage="1" showErrorMessage="1" errorTitle="Aufnhame unter 7 Jahren möglich" error="Wählen Sie ja oder nein." promptTitle="Aufnhame unter 7 Jahren möglich" prompt="Wählen Sie ja oder nein." sqref="E383" xr:uid="{049EB924-2702-4DC7-9B44-2713063C003C}">
      <formula1>"Ja,Nein"</formula1>
    </dataValidation>
    <dataValidation type="textLength" showInputMessage="1" showErrorMessage="1" errorTitle="Institution : Ort und Datum" error="Ort und Datum angeben." promptTitle="Institution : Ort und Datum" prompt="Ort und Datum angeben." sqref="I401:J401" xr:uid="{26C1CC4F-7C9F-4D8C-975C-6C8150845650}">
      <formula1>1</formula1>
      <formula2>100</formula2>
    </dataValidation>
    <dataValidation errorStyle="information" allowBlank="1" showInputMessage="1" showErrorMessage="1" errorTitle="BJ : Ort und Datum" error="Ort und Datum angeben." promptTitle="BJ : Ort und Datum" prompt="Ort und Datum angeben." sqref="I413:J413" xr:uid="{06DEBED5-1F81-4A71-8E6C-2F52A1612E27}"/>
    <dataValidation errorStyle="information" allowBlank="1" showInputMessage="1" showErrorMessage="1" errorTitle="Verantwortliche Person" error="Name und Vorname angeben." promptTitle="Verantwortliche Person" prompt="Name und Vorname angeben." sqref="I415:J415 I409:J409" xr:uid="{CD00BAE0-B7D9-4AEA-8376-084B2944415C}"/>
    <dataValidation type="textLength" showInputMessage="1" showErrorMessage="1" errorTitle="Name der sozialpäd. Leitung" error="Name und Vorname der für die sozialpädagogische Leitung zuständigen Person angeben. Wenn diese Funktion von der Gesamtleitung ausgeführt wird, führen Sie diese hier bitte nochmals auf." promptTitle="Name der sozialpäd. Leitung" prompt="Name und Vorname der für die sozialpädagogische Leitung zuständigen Person angeben. Wenn diese Funktion von der Gesamtleitung ausgeführt wird, führen Sie diese hier bitte nochmals auf." sqref="E31:J31" xr:uid="{37BD7087-F441-4144-BB40-41A5EA38E8FD}">
      <formula1>1</formula1>
      <formula2>100</formula2>
    </dataValidation>
    <dataValidation type="whole" showInputMessage="1" showErrorMessage="1" errorTitle="Anzahl Telibetreute" error="Anzahl teilbetreute  Plätze für diese Gruppe angeben. Wenn keine &quot;0&quot; angeben." promptTitle="Anzahl Teibetreute" prompt="Anzahl teilbetreute  Plätze für diese Gruppe angeben. Wenn keine &quot;0&quot; angeben." sqref="E66" xr:uid="{9B027281-811E-40A0-94FD-CDB465B3E187}">
      <formula1>0</formula1>
      <formula2>300</formula2>
    </dataValidation>
    <dataValidation type="list" showInputMessage="1" showErrorMessage="1" errorTitle="Aufnahme von Jugendlichen IV" error="Wählen Sie ja oder nein." promptTitle="Aufnahme von Jugendlichen IV" prompt="Wählen Sie ja oder nein." sqref="E385" xr:uid="{283F8C20-5DA4-4B5D-8386-E5E9DFDB078D}">
      <formula1>"Ja,Nein"</formula1>
    </dataValidation>
    <dataValidation errorStyle="information" allowBlank="1" showInputMessage="1" showErrorMessage="1" errorTitle="Kanton : Ort und Datum" error="Ort und Datum angeben." promptTitle="Kanton : Ort und Datum" prompt="Ort und Datum angeben." sqref="I407:J407" xr:uid="{2FCA316A-B82C-490E-8A76-81CB8479F690}"/>
    <dataValidation showInputMessage="1" showErrorMessage="1" errorTitle="Verantwortliche Person" error="Name und Vorname angeben." promptTitle="Verantwortliche Person" prompt="Name und Vorname angeben." sqref="I403:J403" xr:uid="{DF3A6A86-B0C1-47C7-B66D-74D6988E5B45}"/>
    <dataValidation type="whole" errorStyle="information" allowBlank="1" showInputMessage="1" showErrorMessage="1" errorTitle="Personaldotation Geschlossen" error="Diese Stellenprozente sind in der Dotation für das sozialpädagogische Personal nicht entalten." promptTitle="Personaldotation Geschlossen" prompt="Diese Stellenprozente sind in der Dotation für das sozialpädagogische Personal nicht entalten." sqref="E320 E289 E103 E134 E165 E196 E227 E351" xr:uid="{72682069-0052-4C70-9014-DD56EBA98D8B}">
      <formula1>0</formula1>
      <formula2>10000</formula2>
    </dataValidation>
    <dataValidation type="date" errorStyle="information" allowBlank="1" showInputMessage="1" showErrorMessage="1" errorTitle="Datum BJ-Verfügung" error="Datum angeben. Datumsformat TT.MM.JJJJ." promptTitle="Datum BJ-Verfügung" prompt="Datumsformat TT.MM.JJJJ." sqref="E9:G9" xr:uid="{86ACE7E1-AE98-4FA3-92DE-0ECA948B6F6B}">
      <formula1>1</formula1>
      <formula2>401768</formula2>
    </dataValidation>
    <dataValidation type="textLength" errorStyle="information" allowBlank="1" showInputMessage="1" showErrorMessage="1" error="Name der Gruppe angeben." promptTitle="Name der Gruppe 2" prompt="Name der Gruppe 2 angeben." sqref="G74:J74" xr:uid="{D7A40DBA-1EFD-4E72-A5D2-EB58F641EA5F}">
      <formula1>0</formula1>
      <formula2>100</formula2>
    </dataValidation>
    <dataValidation type="textLength" errorStyle="information" allowBlank="1" showInputMessage="1" showErrorMessage="1" error="Name der Gruppe 3 angeben." promptTitle="Name der Gruppe 3" prompt="Name der Gruppe 3 angeben." sqref="G105:J105" xr:uid="{0A35C9C4-3F93-4A34-B5E6-AC21F4C7656B}">
      <formula1>0</formula1>
      <formula2>100</formula2>
    </dataValidation>
    <dataValidation type="textLength" errorStyle="information" allowBlank="1" showInputMessage="1" showErrorMessage="1" error="Name der Gruppe 4 angeben." promptTitle="Name der Gruppe 4" prompt="Name der Gruppe 4 angeben." sqref="G136:J136" xr:uid="{37D9FC40-B576-41D8-BFD6-BE3F7A075B10}">
      <formula1>0</formula1>
      <formula2>100</formula2>
    </dataValidation>
    <dataValidation type="textLength" errorStyle="information" allowBlank="1" showInputMessage="1" showErrorMessage="1" error="Name der Gruppe 5 angeben." promptTitle="Name der Gruppe 5" prompt="Name der Gruppe 5 angeben." sqref="G167:J167" xr:uid="{022A2E95-3C81-465E-924C-09B609398FEC}">
      <formula1>0</formula1>
      <formula2>100</formula2>
    </dataValidation>
    <dataValidation type="whole" errorStyle="information" allowBlank="1" showInputMessage="1" showErrorMessage="1" errorTitle="Anzahl Plätze Gruppe 2" error="Ganze Zahl angeben." promptTitle="Anzahl Plätze Gruppe 2" prompt="Anzahl Plätze Gruppe 2 angeben." sqref="E76" xr:uid="{725A445D-C10E-48EC-9781-F1CCB187A79F}">
      <formula1>0</formula1>
      <formula2>300</formula2>
    </dataValidation>
    <dataValidation type="whole" errorStyle="information" allowBlank="1" showInputMessage="1" showErrorMessage="1" error="Ganze Zahl angeben." promptTitle="Anzahl Plätze Gruppe 3" prompt="Anzahl Plätze Gruppe 3 angeben." sqref="E107" xr:uid="{4E1EE47F-BB2E-45AA-B68F-E7AED20759A2}">
      <formula1>0</formula1>
      <formula2>300</formula2>
    </dataValidation>
    <dataValidation type="whole" errorStyle="information" allowBlank="1" showInputMessage="1" showErrorMessage="1" error="Ganze Zahl angeben." promptTitle="Anzahl Plätze Gruppe 4" prompt="Anzahl Plätze Gruppe 4 angeben." sqref="E138" xr:uid="{D733E0F9-5D5F-42EB-821A-3D23481AA05A}">
      <formula1>0</formula1>
      <formula2>300</formula2>
    </dataValidation>
    <dataValidation type="whole" errorStyle="information" allowBlank="1" showInputMessage="1" showErrorMessage="1" error="Ganze Zahl angeben." promptTitle="Anzahl Plätze Gruppe 5" prompt="Anzahl Plätze Gruppe 5 angeben." sqref="E169" xr:uid="{0E815CC0-795D-4A42-B0E7-AF4F670FA18A}">
      <formula1>0</formula1>
      <formula2>300</formula2>
    </dataValidation>
    <dataValidation type="whole" errorStyle="information" allowBlank="1" showInputMessage="1" showErrorMessage="1" errorTitle="Aufnahmealter von" error="Mindestalter für die Aufnahme angeben." promptTitle="Aufnahmealter von" prompt="Mindestalter für die Aufnahme angeben." sqref="G326 G78 G109 G140 G171 G202 G233 G264 G295" xr:uid="{71984420-C7F2-4117-9783-773DF689A929}">
      <formula1>0</formula1>
      <formula2>10000</formula2>
    </dataValidation>
    <dataValidation type="whole" errorStyle="information" allowBlank="1" showInputMessage="1" showErrorMessage="1" error="Höchstalter für die Aufnahme angeben" prompt="Höchstalter für die Aufnahme angeben" sqref="I109" xr:uid="{A3AD9CF4-F093-4A44-9134-9C5D2BB68C13}">
      <formula1>1</formula1>
      <formula2>30</formula2>
    </dataValidation>
    <dataValidation type="list" errorStyle="information" allowBlank="1" showInputMessage="1" showErrorMessage="1" errorTitle="Beobachtung/Notaufnahme" error="Bitte wählen." promptTitle="Beobachtung/Notaufnahme" prompt="Bitte wählen." sqref="E118 E87 E304 E149 E180 E211 E242 E273 E335" xr:uid="{85177A76-64C6-4DDA-8593-69AB2505D6B6}">
      <formula1>"Ja,Nein"</formula1>
    </dataValidation>
    <dataValidation type="textLength" errorStyle="information" allowBlank="1" showInputMessage="1" showErrorMessage="1" error="Name der Gruppe 7 angeben." promptTitle="Name der Gruppe 7" prompt="Name der Gruppe 7 angeben." sqref="G229:J229" xr:uid="{11D6936D-75FA-4B03-9E8D-A81AC1E47B6F}">
      <formula1>0</formula1>
      <formula2>100</formula2>
    </dataValidation>
    <dataValidation type="whole" errorStyle="information" allowBlank="1" showInputMessage="1" showErrorMessage="1" errorTitle="Anzahl Plätze Gruppe 7" error="Ganze Zahl angeben." promptTitle="Anzahl Plätze Gruppe 7" prompt="Anzahl Plätze Gruppe 7 angeben." sqref="E231" xr:uid="{92712218-A94F-4015-85A4-0795F1C3DF76}">
      <formula1>0</formula1>
      <formula2>300</formula2>
    </dataValidation>
    <dataValidation type="textLength" errorStyle="information" allowBlank="1" showInputMessage="1" showErrorMessage="1" error="Name der Gruppe 8 angeben." promptTitle="Name der Gruppe 8" prompt="Name der Gruppe 8 angeben." sqref="G260:J260" xr:uid="{F251915C-00A2-4BBE-B71B-BF8EEEB417BA}">
      <formula1>0</formula1>
      <formula2>100</formula2>
    </dataValidation>
    <dataValidation type="whole" errorStyle="information" allowBlank="1" showInputMessage="1" showErrorMessage="1" error="Ganze Zahl angeben." promptTitle="Anzahl Plätze Gruppe 8" prompt="Anzahl Plätze Gruppe 8 angeben." sqref="E262" xr:uid="{E7C91E77-7BB1-4902-91EB-FD6ACB228E0A}">
      <formula1>0</formula1>
      <formula2>300</formula2>
    </dataValidation>
    <dataValidation type="textLength" errorStyle="information" allowBlank="1" showInputMessage="1" showErrorMessage="1" error="Name der Gruppe 9 angeben." promptTitle="Name der Gruppe 9" prompt="Name der Gruppe 9 angeben." sqref="G291:J291" xr:uid="{C643AE63-AEB0-4642-9DF6-5DBFCF05568B}">
      <formula1>0</formula1>
      <formula2>100</formula2>
    </dataValidation>
    <dataValidation type="whole" errorStyle="information" allowBlank="1" showInputMessage="1" showErrorMessage="1" error="Ganze Zahl angeben." promptTitle="Anzahl Plätze Gruppe 9" prompt="Anzahl Plätze Gruppe 9 angeben." sqref="E293" xr:uid="{9E92369D-B95C-4657-B893-E8EAF4987CBF}">
      <formula1>0</formula1>
      <formula2>300</formula2>
    </dataValidation>
    <dataValidation type="textLength" errorStyle="information" allowBlank="1" showInputMessage="1" showErrorMessage="1" error="Name der Gruppe 10 angeben." promptTitle="Name der Gruppe 10" prompt="Name der Gruppe 10 angeben." sqref="G322:J322" xr:uid="{35C40AB0-260C-4BD5-9217-37301F050326}">
      <formula1>0</formula1>
      <formula2>100</formula2>
    </dataValidation>
    <dataValidation type="whole" errorStyle="information" allowBlank="1" showInputMessage="1" showErrorMessage="1" error="Ganze Zahl angeben." promptTitle="Anzahl Plätze Gruppe 10" prompt="Anzahl Plätze Gruppe 10 angeben." sqref="E324" xr:uid="{7436CA59-C478-4A0D-83E9-64D4ED41FAED}">
      <formula1>0</formula1>
      <formula2>300</formula2>
    </dataValidation>
    <dataValidation type="whole" showInputMessage="1" showErrorMessage="1" errorTitle="Geschlossen" error="Diese Stellenprozente sind in der Dotation für das sozialpädagogische Personal nicht entalten." promptTitle="Personaldotation Geschlossen" prompt="Diese Stellenprozente sind in der Dotation für das sozialpädagogische Personal nicht entalten. " sqref="E72" xr:uid="{768F9FBE-53F5-437E-86F9-54733530E2C7}">
      <formula1>0</formula1>
      <formula2>10000</formula2>
    </dataValidation>
    <dataValidation type="whole" errorStyle="information" allowBlank="1" showInputMessage="1" showErrorMessage="1" errorTitle="Personaldotation Geschlossen " error="Diese Stellenprozente sind in der Dotation für das sozialpädagogische Personal nicht entalten." promptTitle="Personaldotation Geschlossen" prompt="Diese Stellenprozente sind in der Dotation für das sozialpädagogische Personal nicht entalten." sqref="E258" xr:uid="{86807375-24BD-46C0-9654-038E2F850B40}">
      <formula1>0</formula1>
      <formula2>10000</formula2>
    </dataValidation>
    <dataValidation type="whole" errorStyle="information" allowBlank="1" showInputMessage="1" showErrorMessage="1" errorTitle="Aufnahmealter bis" error="Höchstalter für die Aufnahme angeben." promptTitle="Aufnahmealter bis" prompt="Höchstalter für die Aufnahme angeben." sqref="I326 I78 I140 I171 I202 I233 I264 I295" xr:uid="{9F3282F1-5DB7-47BA-91A0-97BF9C4161DD}">
      <formula1>1</formula1>
      <formula2>30</formula2>
    </dataValidation>
    <dataValidation type="whole" errorStyle="information" allowBlank="1" showInputMessage="1" showErrorMessage="1" errorTitle="Verbleib möglich" error="Alter der maximalen Verbleibsmöglichkeit angeben" promptTitle="Verbleib möglich" prompt="Alter der maximalen Verbleibsmöglichkeit angeben." sqref="G142 G80" xr:uid="{327D94F2-5DEC-4E39-9D2A-ADB4A6CEE050}">
      <formula1>1</formula1>
      <formula2>30</formula2>
    </dataValidation>
    <dataValidation type="list" errorStyle="information" allowBlank="1" showInputMessage="1" showErrorMessage="1" errorTitle="Geschlecht" error="Bitte wählen." promptTitle="Geschlecht" prompt="Bitte wählen" sqref="E206:J206 E175:J175" xr:uid="{930F06E3-713F-40AA-ACAF-B64822C1DDCE}">
      <formula1>"Männlich,Weiblich,Mixt/Divers"</formula1>
    </dataValidation>
    <dataValidation type="list" errorStyle="information" allowBlank="1" showInputMessage="1" showErrorMessage="1" errorTitle="Doppelbesetzung wichtigen Zeiten" error="Ja oder nein wählen." promptTitle="Doppelbesetzung wichtigen Zeiten" prompt="Ja oder nein wählen." sqref="E91 E122 E153 E184 E215 E246 E277 E308 E339" xr:uid="{977E3360-5E7E-46AF-9970-E7176B6EB7DC}">
      <formula1>"Ja,Nein"</formula1>
    </dataValidation>
    <dataValidation type="list" errorStyle="information" allowBlank="1" showInputMessage="1" showErrorMessage="1" errorTitle="Geschlecht" error="Bitte wählen." promptTitle="Geschlecht" prompt="Bitte wählen." sqref="E82:J82 E113:J113 E144:J144 E237:J237 E268:J268 E299:J299 E330:J330" xr:uid="{0CF0D73C-307E-403C-8A6B-4B54CA174259}">
      <formula1>"Männlich,Weiblich,Mixt/Divers"</formula1>
    </dataValidation>
  </dataValidations>
  <pageMargins left="0.25" right="0.25" top="0.75" bottom="0.75" header="0.3" footer="0.3"/>
  <pageSetup paperSize="9" orientation="portrait" r:id="rId2"/>
  <headerFooter>
    <oddFooter>&amp;R&amp;P</oddFooter>
  </headerFooter>
  <rowBreaks count="4" manualBreakCount="4">
    <brk id="40" max="16383" man="1"/>
    <brk id="352" max="16383" man="1"/>
    <brk id="417" max="16383" man="1"/>
    <brk id="427" max="16383"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Selbstdeklaration D Prüfverfahren 2015"/>
    <f:field ref="objsubject" par="" edit="true" text=""/>
    <f:field ref="objcreatedby" par="" text="Stämpfli, Andrea, bj-stan"/>
    <f:field ref="objcreatedat" par="" text="12.08.2014 12:08:41"/>
    <f:field ref="objchangedby" par="" text="Buthey, Nathalie, bj-fon"/>
    <f:field ref="objmodifiedat" par="" text="14.07.2015 10:42:50"/>
    <f:field ref="doc_FSCFOLIO_1_1001_FieldDocumentNumber" par="" text=""/>
    <f:field ref="doc_FSCFOLIO_1_1001_FieldSubject" par="" edit="true" text=""/>
    <f:field ref="FSCFOLIO_1_1001_FieldCurrentUser" par="" text="Barbara Leuthold"/>
    <f:field ref="CCAPRECONFIG_15_1001_Objektname" par="" edit="true" text="Selbstdeklaration D Prüfverfahren 2015"/>
    <f:field ref="CHPRECONFIG_1_1001_Objektname" par="" edit="true" text="Selbstdeklaration D Prüfverfahren 2015"/>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208</vt:i4>
      </vt:variant>
    </vt:vector>
  </HeadingPairs>
  <TitlesOfParts>
    <vt:vector size="209" baseType="lpstr">
      <vt:lpstr>Selbstdeklaration</vt:lpstr>
      <vt:lpstr>AlterBis1</vt:lpstr>
      <vt:lpstr>AlterBis10</vt:lpstr>
      <vt:lpstr>AlterBis2</vt:lpstr>
      <vt:lpstr>AlterBis3</vt:lpstr>
      <vt:lpstr>AlterBis4</vt:lpstr>
      <vt:lpstr>AlterBis5</vt:lpstr>
      <vt:lpstr>AlterBis6</vt:lpstr>
      <vt:lpstr>AlterBis7</vt:lpstr>
      <vt:lpstr>AlterBis8</vt:lpstr>
      <vt:lpstr>AlterBis9</vt:lpstr>
      <vt:lpstr>AnzahlAnerkannteWG</vt:lpstr>
      <vt:lpstr>AnzahlDisziplinarPlaetzeAusserhalbWohngruppe</vt:lpstr>
      <vt:lpstr>AnzahlExterneTimeoutsVorjahr</vt:lpstr>
      <vt:lpstr>AnzahlInterneAusbildungsPlaetzeMitInternerBerufsschule</vt:lpstr>
      <vt:lpstr>AnzahlInterneTagsstrukturen</vt:lpstr>
      <vt:lpstr>AnzahlPlaetze1</vt:lpstr>
      <vt:lpstr>AnzahlPlaetze10</vt:lpstr>
      <vt:lpstr>AnzahlPlaetze2</vt:lpstr>
      <vt:lpstr>AnzahlPlaetze3</vt:lpstr>
      <vt:lpstr>AnzahlPlaetze4</vt:lpstr>
      <vt:lpstr>AnzahlPlaetze5</vt:lpstr>
      <vt:lpstr>AnzahlPlaetze6</vt:lpstr>
      <vt:lpstr>AnzahlPlaetze7</vt:lpstr>
      <vt:lpstr>AnzahlPlaetze8</vt:lpstr>
      <vt:lpstr>AnzahlPlaetze9</vt:lpstr>
      <vt:lpstr>AnzahlProgressionsPlaetze</vt:lpstr>
      <vt:lpstr>AnzahlTageOffenProJahr1</vt:lpstr>
      <vt:lpstr>AnzahlTageOffenProJahr10</vt:lpstr>
      <vt:lpstr>AnzahlTageOffenProJahr2</vt:lpstr>
      <vt:lpstr>AnzahlTageOffenProJahr3</vt:lpstr>
      <vt:lpstr>AnzahlTageOffenProJahr4</vt:lpstr>
      <vt:lpstr>AnzahlTageOffenProJahr5</vt:lpstr>
      <vt:lpstr>AnzahlTageOffenProJahr6</vt:lpstr>
      <vt:lpstr>AnzahlTageOffenProJahr7</vt:lpstr>
      <vt:lpstr>AnzahlTageOffenProJahr8</vt:lpstr>
      <vt:lpstr>AnzahlTageOffenProJahr9</vt:lpstr>
      <vt:lpstr>AnzahlTeilbetreute1</vt:lpstr>
      <vt:lpstr>AnzahlTeilbetreute10</vt:lpstr>
      <vt:lpstr>AnzahlTeilbetreute2</vt:lpstr>
      <vt:lpstr>AnzahlTeilbetreute3</vt:lpstr>
      <vt:lpstr>AnzahlTeilbetreute4</vt:lpstr>
      <vt:lpstr>AnzahlTeilbetreute5</vt:lpstr>
      <vt:lpstr>AnzahlTeilbetreute6</vt:lpstr>
      <vt:lpstr>AnzahlTeilbetreute7</vt:lpstr>
      <vt:lpstr>AnzahlTeilbetreute8</vt:lpstr>
      <vt:lpstr>AnzahlTeilbetreute9</vt:lpstr>
      <vt:lpstr>AnzahlVorzeitigeAufenthaltsAbbruecheVorjahr</vt:lpstr>
      <vt:lpstr>AnzahlWochenendeGeschlossenImVorjahr1</vt:lpstr>
      <vt:lpstr>AnzahlWochenendeGeschlossenImVorjahr10</vt:lpstr>
      <vt:lpstr>AnzahlWochenendeGeschlossenImVorjahr2</vt:lpstr>
      <vt:lpstr>AnzahlWochenendeGeschlossenImVorjahr3</vt:lpstr>
      <vt:lpstr>AnzahlWochenendeGeschlossenImVorjahr4</vt:lpstr>
      <vt:lpstr>AnzahlWochenendeGeschlossenImVorjahr5</vt:lpstr>
      <vt:lpstr>AnzahlWochenendeGeschlossenImVorjahr6</vt:lpstr>
      <vt:lpstr>AnzahlWochenendeGeschlossenImVorjahr7</vt:lpstr>
      <vt:lpstr>AnzahlWochenendeGeschlossenImVorjahr8</vt:lpstr>
      <vt:lpstr>AnzahlWochenendeGeschlossenImVorjahr9</vt:lpstr>
      <vt:lpstr>AufnahmeAlterBis1</vt:lpstr>
      <vt:lpstr>AufnahmeAlterBis10</vt:lpstr>
      <vt:lpstr>AufnahmeAlterBis2</vt:lpstr>
      <vt:lpstr>AufnahmeAlterBis3</vt:lpstr>
      <vt:lpstr>AufnahmeAlterBis4</vt:lpstr>
      <vt:lpstr>AufnahmeAlterBis5</vt:lpstr>
      <vt:lpstr>AufnahmeAlterBis6</vt:lpstr>
      <vt:lpstr>AufnahmeAlterBis7</vt:lpstr>
      <vt:lpstr>AufnahmeAlterBis8</vt:lpstr>
      <vt:lpstr>AufnahmeAlterBis9</vt:lpstr>
      <vt:lpstr>AufnahmeAlterVon1</vt:lpstr>
      <vt:lpstr>AufnahmeAlterVon10</vt:lpstr>
      <vt:lpstr>AufnahmeAlterVon2</vt:lpstr>
      <vt:lpstr>AufnahmeAlterVon3</vt:lpstr>
      <vt:lpstr>AufnahmeAlterVon4</vt:lpstr>
      <vt:lpstr>AufnahmeAlterVon5</vt:lpstr>
      <vt:lpstr>AufnahmeAlterVon6</vt:lpstr>
      <vt:lpstr>AufnahmeAlterVon7</vt:lpstr>
      <vt:lpstr>AufnahmeAlterVon8</vt:lpstr>
      <vt:lpstr>AufnahmeAlterVon9</vt:lpstr>
      <vt:lpstr>AufnahmeFuerErstmaligeAusbildungMoeglich</vt:lpstr>
      <vt:lpstr>AufnahmeUnterSiebenKommtVor</vt:lpstr>
      <vt:lpstr>AuslastungVorjahr</vt:lpstr>
      <vt:lpstr>BestaetigungBJDatum</vt:lpstr>
      <vt:lpstr>BestaetigungBJVon</vt:lpstr>
      <vt:lpstr>BestaetigungInstitutionDatum</vt:lpstr>
      <vt:lpstr>BestaetigungInstitutionVon</vt:lpstr>
      <vt:lpstr>BestaetigungKantonDatum</vt:lpstr>
      <vt:lpstr>BestaetigungKantonVon</vt:lpstr>
      <vt:lpstr>DirektEintritteMoeglich</vt:lpstr>
      <vt:lpstr>DoppelBesetzungSonntag1</vt:lpstr>
      <vt:lpstr>DoppelBesetzungSonntag10</vt:lpstr>
      <vt:lpstr>DoppelBesetzungSonntag2</vt:lpstr>
      <vt:lpstr>DoppelBesetzungSonntag3</vt:lpstr>
      <vt:lpstr>DoppelBesetzungSonntag4</vt:lpstr>
      <vt:lpstr>DoppelBesetzungSonntag5</vt:lpstr>
      <vt:lpstr>DoppelBesetzungSonntag6</vt:lpstr>
      <vt:lpstr>DoppelBesetzungSonntag7</vt:lpstr>
      <vt:lpstr>DoppelBesetzungSonntag8</vt:lpstr>
      <vt:lpstr>DoppelBesetzungSonntag9</vt:lpstr>
      <vt:lpstr>DoppelBesetzungWennWichtig1</vt:lpstr>
      <vt:lpstr>DoppelBesetzungWennWichtig10</vt:lpstr>
      <vt:lpstr>DoppelBesetzungWennWichtig2</vt:lpstr>
      <vt:lpstr>DoppelBesetzungWennWichtig3</vt:lpstr>
      <vt:lpstr>DoppelBesetzungWennWichtig4</vt:lpstr>
      <vt:lpstr>DoppelBesetzungWennWichtig5</vt:lpstr>
      <vt:lpstr>DoppelBesetzungWennWichtig6</vt:lpstr>
      <vt:lpstr>DoppelBesetzungWennWichtig7</vt:lpstr>
      <vt:lpstr>DoppelBesetzungWennWichtig8</vt:lpstr>
      <vt:lpstr>DoppelBesetzungWennWichtig9</vt:lpstr>
      <vt:lpstr>EmailLeitung</vt:lpstr>
      <vt:lpstr>EmailTrager</vt:lpstr>
      <vt:lpstr>EmailTragerschaft</vt:lpstr>
      <vt:lpstr>Gruppe1</vt:lpstr>
      <vt:lpstr>Gruppe10</vt:lpstr>
      <vt:lpstr>Gruppe2</vt:lpstr>
      <vt:lpstr>Gruppe3</vt:lpstr>
      <vt:lpstr>Gruppe4</vt:lpstr>
      <vt:lpstr>Gruppe5</vt:lpstr>
      <vt:lpstr>Gruppe6</vt:lpstr>
      <vt:lpstr>Gruppe7</vt:lpstr>
      <vt:lpstr>Gruppe8</vt:lpstr>
      <vt:lpstr>Gruppe9</vt:lpstr>
      <vt:lpstr>GruppenGeschlecht1</vt:lpstr>
      <vt:lpstr>GruppenGeschlecht10</vt:lpstr>
      <vt:lpstr>GruppenGeschlecht2</vt:lpstr>
      <vt:lpstr>GruppenGeschlecht3</vt:lpstr>
      <vt:lpstr>GruppenGeschlecht4</vt:lpstr>
      <vt:lpstr>GruppenGeschlecht5</vt:lpstr>
      <vt:lpstr>GruppenGeschlecht6</vt:lpstr>
      <vt:lpstr>GruppenGeschlecht7</vt:lpstr>
      <vt:lpstr>GruppenGeschlecht8</vt:lpstr>
      <vt:lpstr>GruppenGeschlecht9</vt:lpstr>
      <vt:lpstr>GruppenTyp1</vt:lpstr>
      <vt:lpstr>GruppenTyp10</vt:lpstr>
      <vt:lpstr>GruppenTyp2</vt:lpstr>
      <vt:lpstr>GruppenTyp3</vt:lpstr>
      <vt:lpstr>GruppenTyp4</vt:lpstr>
      <vt:lpstr>GruppenTyp5</vt:lpstr>
      <vt:lpstr>GruppenTyp6</vt:lpstr>
      <vt:lpstr>GruppenTyp7</vt:lpstr>
      <vt:lpstr>GruppenTyp8</vt:lpstr>
      <vt:lpstr>GruppenTyp9</vt:lpstr>
      <vt:lpstr>InterneAusbildungsPlaetzeInklBerufsschuleStellenProzent</vt:lpstr>
      <vt:lpstr>InterneTagsstrukturenStellenProzent</vt:lpstr>
      <vt:lpstr>Jahr</vt:lpstr>
      <vt:lpstr>LetzteBJVerfuegung</vt:lpstr>
      <vt:lpstr>Name</vt:lpstr>
      <vt:lpstr>NameLeitung</vt:lpstr>
      <vt:lpstr>NamePresidentTraegerschaft</vt:lpstr>
      <vt:lpstr>NameUndAdresseTragerschaft</vt:lpstr>
      <vt:lpstr>Notaufnahme1</vt:lpstr>
      <vt:lpstr>Notaufnahme10</vt:lpstr>
      <vt:lpstr>Notaufnahme2</vt:lpstr>
      <vt:lpstr>Notaufnahme3</vt:lpstr>
      <vt:lpstr>Notaufnahme4</vt:lpstr>
      <vt:lpstr>Notaufnahme5</vt:lpstr>
      <vt:lpstr>Notaufnahme6</vt:lpstr>
      <vt:lpstr>Notaufnahme7</vt:lpstr>
      <vt:lpstr>Notaufnahme8</vt:lpstr>
      <vt:lpstr>Notaufnahme9</vt:lpstr>
      <vt:lpstr>Ort</vt:lpstr>
      <vt:lpstr>Plz</vt:lpstr>
      <vt:lpstr>Postfach</vt:lpstr>
      <vt:lpstr>Quote</vt:lpstr>
      <vt:lpstr>Quoteausgebildet</vt:lpstr>
      <vt:lpstr>Quoteausgebildete</vt:lpstr>
      <vt:lpstr>RefAufsichtsbesuches</vt:lpstr>
      <vt:lpstr>RefNr</vt:lpstr>
      <vt:lpstr>SozialPaedagogischesPersonalDisziplinarPlaetzeStellenProzent</vt:lpstr>
      <vt:lpstr>SozialPaedagogischesPersonalProgressionsPlaetzeStellenProzent</vt:lpstr>
      <vt:lpstr>SozialPaedagogischesPersonalProgressionsPlaetzeStellenProzentOhneAusbildung</vt:lpstr>
      <vt:lpstr>SozialPaedagogischesPersonalStellenProzentOhneAusbildung1</vt:lpstr>
      <vt:lpstr>SozialPaedagogischesPersonalStellenProzentOhneAusbildung10</vt:lpstr>
      <vt:lpstr>SozialPaedagogischesPersonalStellenProzentOhneAusbildung2</vt:lpstr>
      <vt:lpstr>SozialPaedagogischesPersonalStellenProzentOhneAusbildung3</vt:lpstr>
      <vt:lpstr>SozialPaedagogischesPersonalStellenProzentOhneAusbildung4</vt:lpstr>
      <vt:lpstr>SozialPaedagogischesPersonalStellenProzentOhneAusbildung5</vt:lpstr>
      <vt:lpstr>SozialPaedagogischesPersonalStellenProzentOhneAusbildung6</vt:lpstr>
      <vt:lpstr>SozialPaedagogischesPersonalStellenProzentOhneAusbildung7</vt:lpstr>
      <vt:lpstr>SozialPaedagogischesPersonalStellenProzentOhneAusbildung8</vt:lpstr>
      <vt:lpstr>SozialPaedagogischesPersonalStellenProzentOhneAusbildung9</vt:lpstr>
      <vt:lpstr>SozialPaedagogischesPersonalStellenProzentTotal1</vt:lpstr>
      <vt:lpstr>SozialPaedagogischesPersonalStellenProzentTotal10</vt:lpstr>
      <vt:lpstr>SozialPaedagogischesPersonalStellenProzentTotal2</vt:lpstr>
      <vt:lpstr>SozialPaedagogischesPersonalStellenProzentTotal3</vt:lpstr>
      <vt:lpstr>SozialPaedagogischesPersonalStellenProzentTotal4</vt:lpstr>
      <vt:lpstr>SozialPaedagogischesPersonalStellenProzentTotal5</vt:lpstr>
      <vt:lpstr>SozialPaedagogischesPersonalStellenProzentTotal6</vt:lpstr>
      <vt:lpstr>SozialPaedagogischesPersonalStellenProzentTotal7</vt:lpstr>
      <vt:lpstr>SozialPaedagogischesPersonalStellenProzentTotal8</vt:lpstr>
      <vt:lpstr>SozialPaedagogischesPersonalStellenProzentTotal9</vt:lpstr>
      <vt:lpstr>Sozio</vt:lpstr>
      <vt:lpstr>Strasse</vt:lpstr>
      <vt:lpstr>ThemaBJ</vt:lpstr>
      <vt:lpstr>ThemaInstitution</vt:lpstr>
      <vt:lpstr>ThemaKantonaleVerbindungsstelle</vt:lpstr>
      <vt:lpstr>TotalAnzahlInterneAusbildungsPlaetze</vt:lpstr>
      <vt:lpstr>TotalAufenthaltstageFreiwilligeEinweisungVorjahr</vt:lpstr>
      <vt:lpstr>TotalAufenthaltstageStrafrechtlicheEinweisungVorjahr</vt:lpstr>
      <vt:lpstr>TotalAufenthaltstageZivilrechtlicheEinweisungVorjahr</vt:lpstr>
      <vt:lpstr>ZuschlagGeschlossenheit1</vt:lpstr>
      <vt:lpstr>ZuschlagGeschlossenheit10</vt:lpstr>
      <vt:lpstr>ZuschlagGeschlossenheit2</vt:lpstr>
      <vt:lpstr>ZuschlagGeschlossenheit3</vt:lpstr>
      <vt:lpstr>ZuschlagGeschlossenheit4</vt:lpstr>
      <vt:lpstr>ZuschlagGeschlossenheit5</vt:lpstr>
      <vt:lpstr>ZuschlagGeschlossenheit6</vt:lpstr>
      <vt:lpstr>ZuschlagGeschlossenheit7</vt:lpstr>
      <vt:lpstr>ZuschlagGeschlossenheit8</vt:lpstr>
      <vt:lpstr>ZuschlagGeschlossenheit9</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Überprüfung der Anerkennung: Selbstdeklaration (zum Herunterladen)</dc:title>
  <dc:creator>Pancaldi Giorgia BJ</dc:creator>
  <cp:lastModifiedBy>Buthey Nathalie BJ</cp:lastModifiedBy>
  <cp:lastPrinted>2024-03-13T13:29:39Z</cp:lastPrinted>
  <dcterms:created xsi:type="dcterms:W3CDTF">2013-11-20T13:19:36Z</dcterms:created>
  <dcterms:modified xsi:type="dcterms:W3CDTF">2024-12-10T05:10:44Z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JPDCFG@15.1700:AssignmentCommentHistory">
    <vt:lpwstr/>
  </property>
  <property fmtid="{D5CDD505-2E9C-101B-9397-08002B2CF9AE}" pid="3" name="FSC#EJPDCFG@15.1700:AssignmentDefaultComment">
    <vt:lpwstr/>
  </property>
  <property fmtid="{D5CDD505-2E9C-101B-9397-08002B2CF9AE}" pid="4" name="FSC#EJPDCFG@15.1700:AssignmentExternalDate">
    <vt:lpwstr/>
  </property>
  <property fmtid="{D5CDD505-2E9C-101B-9397-08002B2CF9AE}" pid="5" name="FSC#EJPDCFG@15.1700:AssignmentPlacingPosition">
    <vt:lpwstr/>
  </property>
  <property fmtid="{D5CDD505-2E9C-101B-9397-08002B2CF9AE}" pid="6" name="FSC#EJPDCFG@15.1700:AssignmentProcessingDeadline">
    <vt:lpwstr/>
  </property>
  <property fmtid="{D5CDD505-2E9C-101B-9397-08002B2CF9AE}" pid="7" name="FSC#EJPDCFG@15.1700:AssignmentRemarks">
    <vt:lpwstr/>
  </property>
  <property fmtid="{D5CDD505-2E9C-101B-9397-08002B2CF9AE}" pid="8" name="FSC#EJPDCFG@15.1700:AssignmentResponsible">
    <vt:lpwstr/>
  </property>
  <property fmtid="{D5CDD505-2E9C-101B-9397-08002B2CF9AE}" pid="9" name="FSC#EJPDCFG@15.1700:AssignmentUsers">
    <vt:lpwstr/>
  </property>
  <property fmtid="{D5CDD505-2E9C-101B-9397-08002B2CF9AE}" pid="10" name="FSC#EJPDCFG@15.1700:AssignmentUsersDone">
    <vt:lpwstr/>
  </property>
  <property fmtid="{D5CDD505-2E9C-101B-9397-08002B2CF9AE}" pid="11" name="FSC#EJPDCFG@15.1700:Department">
    <vt:lpwstr/>
  </property>
  <property fmtid="{D5CDD505-2E9C-101B-9397-08002B2CF9AE}" pid="12" name="FSC#EJPDCFG@15.1700:Department2">
    <vt:lpwstr>Fachbereich Straf- und Massnahmenvollzug</vt:lpwstr>
  </property>
  <property fmtid="{D5CDD505-2E9C-101B-9397-08002B2CF9AE}" pid="13" name="FSC#EJPDCFG@15.1700:DepartmentShort">
    <vt:lpwstr/>
  </property>
  <property fmtid="{D5CDD505-2E9C-101B-9397-08002B2CF9AE}" pid="14" name="FSC#EJPDCFG@15.1700:FileRefOU">
    <vt:lpwstr>Fachbereich Straf- und Massnahmenvollzug</vt:lpwstr>
  </property>
  <property fmtid="{D5CDD505-2E9C-101B-9397-08002B2CF9AE}" pid="15" name="FSC#EJPDCFG@15.1700:HierarchyFifthLevel">
    <vt:lpwstr/>
  </property>
  <property fmtid="{D5CDD505-2E9C-101B-9397-08002B2CF9AE}" pid="16" name="FSC#EJPDCFG@15.1700:HierarchyFirstLevel">
    <vt:lpwstr/>
  </property>
  <property fmtid="{D5CDD505-2E9C-101B-9397-08002B2CF9AE}" pid="17" name="FSC#EJPDCFG@15.1700:HierarchyFirstLevelShort">
    <vt:lpwstr/>
  </property>
  <property fmtid="{D5CDD505-2E9C-101B-9397-08002B2CF9AE}" pid="18" name="FSC#EJPDCFG@15.1700:HierarchyFourthLevel">
    <vt:lpwstr/>
  </property>
  <property fmtid="{D5CDD505-2E9C-101B-9397-08002B2CF9AE}" pid="19" name="FSC#EJPDCFG@15.1700:HierarchySecondLevel">
    <vt:lpwstr/>
  </property>
  <property fmtid="{D5CDD505-2E9C-101B-9397-08002B2CF9AE}" pid="20" name="FSC#EJPDCFG@15.1700:HierarchyThirdLevel">
    <vt:lpwstr/>
  </property>
  <property fmtid="{D5CDD505-2E9C-101B-9397-08002B2CF9AE}" pid="21" name="FSC#EJPDCFG@15.1700:ObjaddressContentObject">
    <vt:lpwstr>COO.2180.109.5.175895</vt:lpwstr>
  </property>
  <property fmtid="{D5CDD505-2E9C-101B-9397-08002B2CF9AE}" pid="22" name="FSC#EJPDCFG@15.1700:OU">
    <vt:lpwstr>Fachbereich Straf- und Massnahmenvollzug</vt:lpwstr>
  </property>
  <property fmtid="{D5CDD505-2E9C-101B-9397-08002B2CF9AE}" pid="23" name="FSC#EJPDIMPORT@100.2000:Recipient">
    <vt:lpwstr/>
  </property>
  <property fmtid="{D5CDD505-2E9C-101B-9397-08002B2CF9AE}" pid="24" name="FSC#EJPDCFG@15.1700:Recipient">
    <vt:lpwstr/>
  </property>
  <property fmtid="{D5CDD505-2E9C-101B-9397-08002B2CF9AE}" pid="25" name="FSC#EJPDCFG@15.1700:RecipientCity">
    <vt:lpwstr/>
  </property>
  <property fmtid="{D5CDD505-2E9C-101B-9397-08002B2CF9AE}" pid="26" name="FSC#EJPDCFG@15.1700:RecipientContactFirstname">
    <vt:lpwstr/>
  </property>
  <property fmtid="{D5CDD505-2E9C-101B-9397-08002B2CF9AE}" pid="27" name="FSC#EJPDCFG@15.1700:RecipientContactSalutation">
    <vt:lpwstr/>
  </property>
  <property fmtid="{D5CDD505-2E9C-101B-9397-08002B2CF9AE}" pid="28" name="FSC#EJPDCFG@15.1700:RecipientContactSurname">
    <vt:lpwstr/>
  </property>
  <property fmtid="{D5CDD505-2E9C-101B-9397-08002B2CF9AE}" pid="29" name="FSC#EJPDCFG@15.1700:RecipientCountry">
    <vt:lpwstr/>
  </property>
  <property fmtid="{D5CDD505-2E9C-101B-9397-08002B2CF9AE}" pid="30" name="FSC#EJPDCFG@15.1700:RecipientDate">
    <vt:lpwstr/>
  </property>
  <property fmtid="{D5CDD505-2E9C-101B-9397-08002B2CF9AE}" pid="31" name="FSC#EJPDCFG@15.1700:RecipientEMail">
    <vt:lpwstr/>
  </property>
  <property fmtid="{D5CDD505-2E9C-101B-9397-08002B2CF9AE}" pid="32" name="FSC#EJPDCFG@15.1700:RecipientFirstname">
    <vt:lpwstr/>
  </property>
  <property fmtid="{D5CDD505-2E9C-101B-9397-08002B2CF9AE}" pid="33" name="FSC#EJPDCFG@15.1700:RecipientOrgname">
    <vt:lpwstr/>
  </property>
  <property fmtid="{D5CDD505-2E9C-101B-9397-08002B2CF9AE}" pid="34" name="FSC#EJPDCFG@15.1700:RecipientPOBox">
    <vt:lpwstr/>
  </property>
  <property fmtid="{D5CDD505-2E9C-101B-9397-08002B2CF9AE}" pid="35" name="FSC#EJPDCFG@15.1700:RecipientSalutation">
    <vt:lpwstr/>
  </property>
  <property fmtid="{D5CDD505-2E9C-101B-9397-08002B2CF9AE}" pid="36" name="FSC#EJPDCFG@15.1700:RecipientStreet">
    <vt:lpwstr/>
  </property>
  <property fmtid="{D5CDD505-2E9C-101B-9397-08002B2CF9AE}" pid="37" name="FSC#EJPDCFG@15.1700:RecipientSurname">
    <vt:lpwstr/>
  </property>
  <property fmtid="{D5CDD505-2E9C-101B-9397-08002B2CF9AE}" pid="38" name="FSC#EJPDCFG@15.1700:RecipientTitle">
    <vt:lpwstr/>
  </property>
  <property fmtid="{D5CDD505-2E9C-101B-9397-08002B2CF9AE}" pid="39" name="FSC#EJPDCFG@15.1700:RecipientZIPCode">
    <vt:lpwstr/>
  </property>
  <property fmtid="{D5CDD505-2E9C-101B-9397-08002B2CF9AE}" pid="40" name="FSC#EJPDCFG@15.1700:SubfileClassification">
    <vt:lpwstr>Nicht klassifiziert</vt:lpwstr>
  </property>
  <property fmtid="{D5CDD505-2E9C-101B-9397-08002B2CF9AE}" pid="41" name="FSC#EJPDCFG@15.1700:SubfileDossierRef">
    <vt:lpwstr>323.0/2015/2014/00562</vt:lpwstr>
  </property>
  <property fmtid="{D5CDD505-2E9C-101B-9397-08002B2CF9AE}" pid="42" name="FSC#EJPDCFG@15.1700:SubfileResponsibleAddress">
    <vt:lpwstr/>
  </property>
  <property fmtid="{D5CDD505-2E9C-101B-9397-08002B2CF9AE}" pid="43" name="FSC#EJPDCFG@15.1700:SubfileResponsibleEmail">
    <vt:lpwstr/>
  </property>
  <property fmtid="{D5CDD505-2E9C-101B-9397-08002B2CF9AE}" pid="44" name="FSC#EJPDCFG@15.1700:SubfileResponsibleFirstname">
    <vt:lpwstr/>
  </property>
  <property fmtid="{D5CDD505-2E9C-101B-9397-08002B2CF9AE}" pid="45" name="FSC#EJPDCFG@15.1700:SubfileResponsibleInitials">
    <vt:lpwstr/>
  </property>
  <property fmtid="{D5CDD505-2E9C-101B-9397-08002B2CF9AE}" pid="46" name="FSC#EJPDCFG@15.1700:SubfileResponsibleProfession">
    <vt:lpwstr/>
  </property>
  <property fmtid="{D5CDD505-2E9C-101B-9397-08002B2CF9AE}" pid="47" name="FSC#EJPDCFG@15.1700:SubfileResponsibleSalutation">
    <vt:lpwstr/>
  </property>
  <property fmtid="{D5CDD505-2E9C-101B-9397-08002B2CF9AE}" pid="48" name="FSC#EJPDCFG@15.1700:SubfileResponsibleSurname">
    <vt:lpwstr/>
  </property>
  <property fmtid="{D5CDD505-2E9C-101B-9397-08002B2CF9AE}" pid="49" name="FSC#EJPDCFG@15.1700:SubfileResponsibleTelFax">
    <vt:lpwstr/>
  </property>
  <property fmtid="{D5CDD505-2E9C-101B-9397-08002B2CF9AE}" pid="50" name="FSC#EJPDCFG@15.1700:SubfileResponsibleTelOffice">
    <vt:lpwstr/>
  </property>
  <property fmtid="{D5CDD505-2E9C-101B-9397-08002B2CF9AE}" pid="51" name="FSC#EJPDCFG@15.1700:SubfileResponsibleUrl">
    <vt:lpwstr/>
  </property>
  <property fmtid="{D5CDD505-2E9C-101B-9397-08002B2CF9AE}" pid="52" name="FSC#EJPDCFG@15.1700:SubfileSubject">
    <vt:lpwstr>Selbstdeklaration D Überprüfung 2015</vt:lpwstr>
  </property>
  <property fmtid="{D5CDD505-2E9C-101B-9397-08002B2CF9AE}" pid="53" name="FSC#EJPDCFG@15.1700:SubfileTitle">
    <vt:lpwstr>Selbstdeklaration D Überprüfung 2015</vt:lpwstr>
  </property>
  <property fmtid="{D5CDD505-2E9C-101B-9397-08002B2CF9AE}" pid="54" name="FSC#EJPDIMPORT@100.2000:PersonnelSurname">
    <vt:lpwstr/>
  </property>
  <property fmtid="{D5CDD505-2E9C-101B-9397-08002B2CF9AE}" pid="55" name="FSC#EJPDIMPORT@100.2000:PersonnelFirstname">
    <vt:lpwstr/>
  </property>
  <property fmtid="{D5CDD505-2E9C-101B-9397-08002B2CF9AE}" pid="56" name="FSC#EJPDIMPORT@100.2000:PersonnelBirthday">
    <vt:lpwstr/>
  </property>
  <property fmtid="{D5CDD505-2E9C-101B-9397-08002B2CF9AE}" pid="57" name="FSC#EJPDIMPORT@100.2000:PersonnelProfession">
    <vt:lpwstr/>
  </property>
  <property fmtid="{D5CDD505-2E9C-101B-9397-08002B2CF9AE}" pid="58" name="FSC#EJPDIMPORT@100.2000:PersonnelAddress">
    <vt:lpwstr/>
  </property>
  <property fmtid="{D5CDD505-2E9C-101B-9397-08002B2CF9AE}" pid="59" name="FSC#EJPDIMPORT@100.2000:PersonnelOrgAddress">
    <vt:lpwstr/>
  </property>
  <property fmtid="{D5CDD505-2E9C-101B-9397-08002B2CF9AE}" pid="60" name="FSC#EJPDIMPORT@100.2000:PersonnelOrgname">
    <vt:lpwstr/>
  </property>
  <property fmtid="{D5CDD505-2E9C-101B-9397-08002B2CF9AE}" pid="61" name="FSC#COOSYSTEM@1.1:Container">
    <vt:lpwstr>COO.2180.109.5.175895</vt:lpwstr>
  </property>
  <property fmtid="{D5CDD505-2E9C-101B-9397-08002B2CF9AE}" pid="62" name="FSC#COOELAK@1.1001:Subject">
    <vt:lpwstr/>
  </property>
  <property fmtid="{D5CDD505-2E9C-101B-9397-08002B2CF9AE}" pid="63" name="FSC#COOELAK@1.1001:FileReference">
    <vt:lpwstr>323.0/2015/2014/00562</vt:lpwstr>
  </property>
  <property fmtid="{D5CDD505-2E9C-101B-9397-08002B2CF9AE}" pid="64" name="FSC#COOELAK@1.1001:FileRefYear">
    <vt:lpwstr>2014</vt:lpwstr>
  </property>
  <property fmtid="{D5CDD505-2E9C-101B-9397-08002B2CF9AE}" pid="65" name="FSC#COOELAK@1.1001:FileRefOrdinal">
    <vt:lpwstr>562</vt:lpwstr>
  </property>
  <property fmtid="{D5CDD505-2E9C-101B-9397-08002B2CF9AE}" pid="66" name="FSC#COOELAK@1.1001:FileRefOU">
    <vt:lpwstr>BJ-SMV</vt:lpwstr>
  </property>
  <property fmtid="{D5CDD505-2E9C-101B-9397-08002B2CF9AE}" pid="67" name="FSC#COOELAK@1.1001:Organization">
    <vt:lpwstr/>
  </property>
  <property fmtid="{D5CDD505-2E9C-101B-9397-08002B2CF9AE}" pid="68" name="FSC#COOELAK@1.1001:Owner">
    <vt:lpwstr>Stämpfli Andrea</vt:lpwstr>
  </property>
  <property fmtid="{D5CDD505-2E9C-101B-9397-08002B2CF9AE}" pid="69" name="FSC#COOELAK@1.1001:OwnerExtension">
    <vt:lpwstr>+41 58 462 41 28</vt:lpwstr>
  </property>
  <property fmtid="{D5CDD505-2E9C-101B-9397-08002B2CF9AE}" pid="70" name="FSC#COOELAK@1.1001:OwnerFaxExtension">
    <vt:lpwstr>+41 58 462 78 73</vt:lpwstr>
  </property>
  <property fmtid="{D5CDD505-2E9C-101B-9397-08002B2CF9AE}" pid="71" name="FSC#COOELAK@1.1001:DispatchedBy">
    <vt:lpwstr/>
  </property>
  <property fmtid="{D5CDD505-2E9C-101B-9397-08002B2CF9AE}" pid="72" name="FSC#COOELAK@1.1001:DispatchedAt">
    <vt:lpwstr/>
  </property>
  <property fmtid="{D5CDD505-2E9C-101B-9397-08002B2CF9AE}" pid="73" name="FSC#COOELAK@1.1001:ApprovedBy">
    <vt:lpwstr/>
  </property>
  <property fmtid="{D5CDD505-2E9C-101B-9397-08002B2CF9AE}" pid="74" name="FSC#COOELAK@1.1001:ApprovedAt">
    <vt:lpwstr/>
  </property>
  <property fmtid="{D5CDD505-2E9C-101B-9397-08002B2CF9AE}" pid="75" name="FSC#COOELAK@1.1001:Department">
    <vt:lpwstr>Fachbereich Straf- und Massnahmenvollzug (BJ-SMV)</vt:lpwstr>
  </property>
  <property fmtid="{D5CDD505-2E9C-101B-9397-08002B2CF9AE}" pid="76" name="FSC#COOELAK@1.1001:CreatedAt">
    <vt:lpwstr>12.08.2014</vt:lpwstr>
  </property>
  <property fmtid="{D5CDD505-2E9C-101B-9397-08002B2CF9AE}" pid="77" name="FSC#COOELAK@1.1001:OU">
    <vt:lpwstr>Fachbereich Straf- und Massnahmenvollzug (BJ-SMV)</vt:lpwstr>
  </property>
  <property fmtid="{D5CDD505-2E9C-101B-9397-08002B2CF9AE}" pid="78" name="FSC#COOELAK@1.1001:Priority">
    <vt:lpwstr> ()</vt:lpwstr>
  </property>
  <property fmtid="{D5CDD505-2E9C-101B-9397-08002B2CF9AE}" pid="79" name="FSC#COOELAK@1.1001:ObjBarCode">
    <vt:lpwstr>*COO.2180.109.5.175895*</vt:lpwstr>
  </property>
  <property fmtid="{D5CDD505-2E9C-101B-9397-08002B2CF9AE}" pid="80" name="FSC#COOELAK@1.1001:RefBarCode">
    <vt:lpwstr>*COO.2180.109.8.989437*</vt:lpwstr>
  </property>
  <property fmtid="{D5CDD505-2E9C-101B-9397-08002B2CF9AE}" pid="81" name="FSC#COOELAK@1.1001:FileRefBarCode">
    <vt:lpwstr>*323.0/2015/2014/00562*</vt:lpwstr>
  </property>
  <property fmtid="{D5CDD505-2E9C-101B-9397-08002B2CF9AE}" pid="82" name="FSC#COOELAK@1.1001:ExternalRef">
    <vt:lpwstr/>
  </property>
  <property fmtid="{D5CDD505-2E9C-101B-9397-08002B2CF9AE}" pid="83" name="FSC#COOELAK@1.1001:IncomingNumber">
    <vt:lpwstr/>
  </property>
  <property fmtid="{D5CDD505-2E9C-101B-9397-08002B2CF9AE}" pid="84" name="FSC#COOELAK@1.1001:IncomingSubject">
    <vt:lpwstr/>
  </property>
  <property fmtid="{D5CDD505-2E9C-101B-9397-08002B2CF9AE}" pid="85" name="FSC#COOELAK@1.1001:ProcessResponsible">
    <vt:lpwstr/>
  </property>
  <property fmtid="{D5CDD505-2E9C-101B-9397-08002B2CF9AE}" pid="86" name="FSC#COOELAK@1.1001:ProcessResponsiblePhone">
    <vt:lpwstr/>
  </property>
  <property fmtid="{D5CDD505-2E9C-101B-9397-08002B2CF9AE}" pid="87" name="FSC#COOELAK@1.1001:ProcessResponsibleMail">
    <vt:lpwstr/>
  </property>
  <property fmtid="{D5CDD505-2E9C-101B-9397-08002B2CF9AE}" pid="88" name="FSC#COOELAK@1.1001:ProcessResponsibleFax">
    <vt:lpwstr/>
  </property>
  <property fmtid="{D5CDD505-2E9C-101B-9397-08002B2CF9AE}" pid="89" name="FSC#COOELAK@1.1001:ApproverFirstName">
    <vt:lpwstr/>
  </property>
  <property fmtid="{D5CDD505-2E9C-101B-9397-08002B2CF9AE}" pid="90" name="FSC#COOELAK@1.1001:ApproverSurName">
    <vt:lpwstr/>
  </property>
  <property fmtid="{D5CDD505-2E9C-101B-9397-08002B2CF9AE}" pid="91" name="FSC#COOELAK@1.1001:ApproverTitle">
    <vt:lpwstr/>
  </property>
  <property fmtid="{D5CDD505-2E9C-101B-9397-08002B2CF9AE}" pid="92" name="FSC#COOELAK@1.1001:ExternalDate">
    <vt:lpwstr/>
  </property>
  <property fmtid="{D5CDD505-2E9C-101B-9397-08002B2CF9AE}" pid="93" name="FSC#COOELAK@1.1001:SettlementApprovedAt">
    <vt:lpwstr/>
  </property>
  <property fmtid="{D5CDD505-2E9C-101B-9397-08002B2CF9AE}" pid="94" name="FSC#COOELAK@1.1001:BaseNumber">
    <vt:lpwstr>323.0</vt:lpwstr>
  </property>
  <property fmtid="{D5CDD505-2E9C-101B-9397-08002B2CF9AE}" pid="95" name="FSC#COOELAK@1.1001:CurrentUserRolePos">
    <vt:lpwstr>Sachbearbeiter/in</vt:lpwstr>
  </property>
  <property fmtid="{D5CDD505-2E9C-101B-9397-08002B2CF9AE}" pid="96" name="FSC#COOELAK@1.1001:CurrentUserEmail">
    <vt:lpwstr>barbara.leuthold@bj.admin.ch</vt:lpwstr>
  </property>
  <property fmtid="{D5CDD505-2E9C-101B-9397-08002B2CF9AE}" pid="97" name="FSC#ELAKGOV@1.1001:PersonalSubjGender">
    <vt:lpwstr/>
  </property>
  <property fmtid="{D5CDD505-2E9C-101B-9397-08002B2CF9AE}" pid="98" name="FSC#ELAKGOV@1.1001:PersonalSubjFirstName">
    <vt:lpwstr/>
  </property>
  <property fmtid="{D5CDD505-2E9C-101B-9397-08002B2CF9AE}" pid="99" name="FSC#ELAKGOV@1.1001:PersonalSubjSurName">
    <vt:lpwstr/>
  </property>
  <property fmtid="{D5CDD505-2E9C-101B-9397-08002B2CF9AE}" pid="100" name="FSC#ELAKGOV@1.1001:PersonalSubjSalutation">
    <vt:lpwstr/>
  </property>
  <property fmtid="{D5CDD505-2E9C-101B-9397-08002B2CF9AE}" pid="101" name="FSC#ELAKGOV@1.1001:PersonalSubjAddress">
    <vt:lpwstr/>
  </property>
  <property fmtid="{D5CDD505-2E9C-101B-9397-08002B2CF9AE}" pid="102" name="FSC#ATSTATECFG@1.1001:Office">
    <vt:lpwstr/>
  </property>
  <property fmtid="{D5CDD505-2E9C-101B-9397-08002B2CF9AE}" pid="103" name="FSC#ATSTATECFG@1.1001:Agent">
    <vt:lpwstr/>
  </property>
  <property fmtid="{D5CDD505-2E9C-101B-9397-08002B2CF9AE}" pid="104" name="FSC#ATSTATECFG@1.1001:AgentPhone">
    <vt:lpwstr/>
  </property>
  <property fmtid="{D5CDD505-2E9C-101B-9397-08002B2CF9AE}" pid="105" name="FSC#ATSTATECFG@1.1001:DepartmentFax">
    <vt:lpwstr/>
  </property>
  <property fmtid="{D5CDD505-2E9C-101B-9397-08002B2CF9AE}" pid="106" name="FSC#ATSTATECFG@1.1001:DepartmentEmail">
    <vt:lpwstr/>
  </property>
  <property fmtid="{D5CDD505-2E9C-101B-9397-08002B2CF9AE}" pid="107" name="FSC#ATSTATECFG@1.1001:SubfileDate">
    <vt:lpwstr>12.08.2014</vt:lpwstr>
  </property>
  <property fmtid="{D5CDD505-2E9C-101B-9397-08002B2CF9AE}" pid="108" name="FSC#ATSTATECFG@1.1001:SubfileSubject">
    <vt:lpwstr/>
  </property>
  <property fmtid="{D5CDD505-2E9C-101B-9397-08002B2CF9AE}" pid="109" name="FSC#ATSTATECFG@1.1001:DepartmentZipCode">
    <vt:lpwstr/>
  </property>
  <property fmtid="{D5CDD505-2E9C-101B-9397-08002B2CF9AE}" pid="110" name="FSC#ATSTATECFG@1.1001:DepartmentCountry">
    <vt:lpwstr/>
  </property>
  <property fmtid="{D5CDD505-2E9C-101B-9397-08002B2CF9AE}" pid="111" name="FSC#ATSTATECFG@1.1001:DepartmentCity">
    <vt:lpwstr/>
  </property>
  <property fmtid="{D5CDD505-2E9C-101B-9397-08002B2CF9AE}" pid="112" name="FSC#ATSTATECFG@1.1001:DepartmentStreet">
    <vt:lpwstr/>
  </property>
  <property fmtid="{D5CDD505-2E9C-101B-9397-08002B2CF9AE}" pid="113" name="FSC#ATSTATECFG@1.1001:DepartmentDVR">
    <vt:lpwstr/>
  </property>
  <property fmtid="{D5CDD505-2E9C-101B-9397-08002B2CF9AE}" pid="114" name="FSC#ATSTATECFG@1.1001:DepartmentUID">
    <vt:lpwstr/>
  </property>
  <property fmtid="{D5CDD505-2E9C-101B-9397-08002B2CF9AE}" pid="115" name="FSC#ATSTATECFG@1.1001:SubfileReference">
    <vt:lpwstr>323.0/2015/2014/00562</vt:lpwstr>
  </property>
  <property fmtid="{D5CDD505-2E9C-101B-9397-08002B2CF9AE}" pid="116" name="FSC#ATSTATECFG@1.1001:Clause">
    <vt:lpwstr/>
  </property>
  <property fmtid="{D5CDD505-2E9C-101B-9397-08002B2CF9AE}" pid="117" name="FSC#ATSTATECFG@1.1001:ApprovedSignature">
    <vt:lpwstr/>
  </property>
  <property fmtid="{D5CDD505-2E9C-101B-9397-08002B2CF9AE}" pid="118" name="FSC#ATSTATECFG@1.1001:BankAccount">
    <vt:lpwstr/>
  </property>
  <property fmtid="{D5CDD505-2E9C-101B-9397-08002B2CF9AE}" pid="119" name="FSC#ATSTATECFG@1.1001:BankAccountOwner">
    <vt:lpwstr/>
  </property>
  <property fmtid="{D5CDD505-2E9C-101B-9397-08002B2CF9AE}" pid="120" name="FSC#ATSTATECFG@1.1001:BankInstitute">
    <vt:lpwstr/>
  </property>
  <property fmtid="{D5CDD505-2E9C-101B-9397-08002B2CF9AE}" pid="121" name="FSC#ATSTATECFG@1.1001:BankAccountID">
    <vt:lpwstr/>
  </property>
  <property fmtid="{D5CDD505-2E9C-101B-9397-08002B2CF9AE}" pid="122" name="FSC#ATSTATECFG@1.1001:BankAccountIBAN">
    <vt:lpwstr/>
  </property>
  <property fmtid="{D5CDD505-2E9C-101B-9397-08002B2CF9AE}" pid="123" name="FSC#ATSTATECFG@1.1001:BankAccountBIC">
    <vt:lpwstr/>
  </property>
  <property fmtid="{D5CDD505-2E9C-101B-9397-08002B2CF9AE}" pid="124" name="FSC#ATSTATECFG@1.1001:BankName">
    <vt:lpwstr/>
  </property>
  <property fmtid="{D5CDD505-2E9C-101B-9397-08002B2CF9AE}" pid="125" name="FSC#FSCFOLIO@1.1001:docpropproject">
    <vt:lpwstr/>
  </property>
</Properties>
</file>